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ÁLOHA\PROJEKTY\ALINVEST\HALA BŘIDLIČNÁ\PROJEKT\HRSTKA\DOKUMENTACE_HALA\DPS_technologická příprava vsázky ALFAGEN\E\R_VV\VV\1. SO 01_VV\"/>
    </mc:Choice>
  </mc:AlternateContent>
  <xr:revisionPtr revIDLastSave="0" documentId="13_ncr:1_{521CFB3A-99BD-426E-986E-8642F002D02C}" xr6:coauthVersionLast="47" xr6:coauthVersionMax="47" xr10:uidLastSave="{00000000-0000-0000-0000-000000000000}"/>
  <bookViews>
    <workbookView xWindow="-103" yWindow="-103" windowWidth="24892" windowHeight="14914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2 D.2.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'D.2 D.2.3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'D.2 D.2.3 Pol'!$A$1:$Y$320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6" i="12" l="1"/>
  <c r="O96" i="12"/>
  <c r="K96" i="12"/>
  <c r="I96" i="12"/>
  <c r="G96" i="12"/>
  <c r="M96" i="12" s="1"/>
  <c r="Q95" i="12"/>
  <c r="O95" i="12"/>
  <c r="K95" i="12"/>
  <c r="I95" i="12"/>
  <c r="G95" i="12"/>
  <c r="M95" i="12" s="1"/>
  <c r="Q94" i="12"/>
  <c r="O94" i="12"/>
  <c r="K94" i="12"/>
  <c r="I94" i="12"/>
  <c r="G94" i="12"/>
  <c r="M94" i="12" s="1"/>
  <c r="BA317" i="12"/>
  <c r="BA313" i="12"/>
  <c r="BA302" i="12"/>
  <c r="BA284" i="12"/>
  <c r="BA282" i="12"/>
  <c r="BA269" i="12"/>
  <c r="BA258" i="12"/>
  <c r="BA246" i="12"/>
  <c r="BA233" i="12"/>
  <c r="BA218" i="12"/>
  <c r="BA203" i="12"/>
  <c r="BA189" i="12"/>
  <c r="BA175" i="12"/>
  <c r="BA163" i="12"/>
  <c r="BA151" i="12"/>
  <c r="BA140" i="12"/>
  <c r="BA130" i="12"/>
  <c r="BA118" i="12"/>
  <c r="BA106" i="12"/>
  <c r="BA83" i="12"/>
  <c r="BA74" i="12"/>
  <c r="BA58" i="12"/>
  <c r="BA56" i="12"/>
  <c r="BA26" i="12"/>
  <c r="BA15" i="12"/>
  <c r="BA14" i="12"/>
  <c r="BA12" i="12"/>
  <c r="BA10" i="12"/>
  <c r="G9" i="12"/>
  <c r="M9" i="12" s="1"/>
  <c r="I9" i="12"/>
  <c r="K9" i="12"/>
  <c r="O9" i="12"/>
  <c r="Q9" i="12"/>
  <c r="V9" i="12"/>
  <c r="G11" i="12"/>
  <c r="I11" i="12"/>
  <c r="K11" i="12"/>
  <c r="O11" i="12"/>
  <c r="Q11" i="12"/>
  <c r="V11" i="12"/>
  <c r="G13" i="12"/>
  <c r="I13" i="12"/>
  <c r="K13" i="12"/>
  <c r="M13" i="12"/>
  <c r="O13" i="12"/>
  <c r="Q13" i="12"/>
  <c r="V1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38" i="12"/>
  <c r="M38" i="12" s="1"/>
  <c r="I38" i="12"/>
  <c r="K38" i="12"/>
  <c r="O38" i="12"/>
  <c r="Q38" i="12"/>
  <c r="V38" i="12"/>
  <c r="G46" i="12"/>
  <c r="I46" i="12"/>
  <c r="K46" i="12"/>
  <c r="M46" i="12"/>
  <c r="O46" i="12"/>
  <c r="Q46" i="12"/>
  <c r="V46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8" i="12"/>
  <c r="G77" i="12" s="1"/>
  <c r="I54" i="1" s="1"/>
  <c r="I78" i="12"/>
  <c r="I77" i="12" s="1"/>
  <c r="K78" i="12"/>
  <c r="K77" i="12" s="1"/>
  <c r="O78" i="12"/>
  <c r="O77" i="12" s="1"/>
  <c r="Q78" i="12"/>
  <c r="Q77" i="12" s="1"/>
  <c r="V78" i="12"/>
  <c r="V77" i="12" s="1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17" i="12"/>
  <c r="I117" i="12"/>
  <c r="K117" i="12"/>
  <c r="M117" i="12"/>
  <c r="O117" i="12"/>
  <c r="Q117" i="12"/>
  <c r="V117" i="12"/>
  <c r="G129" i="12"/>
  <c r="M129" i="12" s="1"/>
  <c r="I129" i="12"/>
  <c r="K129" i="12"/>
  <c r="O129" i="12"/>
  <c r="Q129" i="12"/>
  <c r="V129" i="12"/>
  <c r="G139" i="12"/>
  <c r="M139" i="12" s="1"/>
  <c r="I139" i="12"/>
  <c r="K139" i="12"/>
  <c r="O139" i="12"/>
  <c r="Q139" i="12"/>
  <c r="V139" i="12"/>
  <c r="G150" i="12"/>
  <c r="M150" i="12" s="1"/>
  <c r="I150" i="12"/>
  <c r="K150" i="12"/>
  <c r="O150" i="12"/>
  <c r="Q150" i="12"/>
  <c r="V150" i="12"/>
  <c r="G162" i="12"/>
  <c r="I162" i="12"/>
  <c r="K162" i="12"/>
  <c r="M162" i="12"/>
  <c r="O162" i="12"/>
  <c r="Q162" i="12"/>
  <c r="V162" i="12"/>
  <c r="G174" i="12"/>
  <c r="M174" i="12" s="1"/>
  <c r="I174" i="12"/>
  <c r="K174" i="12"/>
  <c r="O174" i="12"/>
  <c r="Q174" i="12"/>
  <c r="V174" i="12"/>
  <c r="G188" i="12"/>
  <c r="I188" i="12"/>
  <c r="K188" i="12"/>
  <c r="M188" i="12"/>
  <c r="O188" i="12"/>
  <c r="Q188" i="12"/>
  <c r="V188" i="12"/>
  <c r="G202" i="12"/>
  <c r="M202" i="12" s="1"/>
  <c r="I202" i="12"/>
  <c r="K202" i="12"/>
  <c r="O202" i="12"/>
  <c r="Q202" i="12"/>
  <c r="V202" i="12"/>
  <c r="G217" i="12"/>
  <c r="M217" i="12" s="1"/>
  <c r="I217" i="12"/>
  <c r="K217" i="12"/>
  <c r="O217" i="12"/>
  <c r="Q217" i="12"/>
  <c r="V217" i="12"/>
  <c r="G232" i="12"/>
  <c r="M232" i="12" s="1"/>
  <c r="I232" i="12"/>
  <c r="K232" i="12"/>
  <c r="O232" i="12"/>
  <c r="Q232" i="12"/>
  <c r="V232" i="12"/>
  <c r="G245" i="12"/>
  <c r="I245" i="12"/>
  <c r="K245" i="12"/>
  <c r="M245" i="12"/>
  <c r="O245" i="12"/>
  <c r="Q245" i="12"/>
  <c r="V245" i="12"/>
  <c r="G257" i="12"/>
  <c r="M257" i="12" s="1"/>
  <c r="I257" i="12"/>
  <c r="K257" i="12"/>
  <c r="O257" i="12"/>
  <c r="Q257" i="12"/>
  <c r="V257" i="12"/>
  <c r="G268" i="12"/>
  <c r="M268" i="12" s="1"/>
  <c r="I268" i="12"/>
  <c r="K268" i="12"/>
  <c r="O268" i="12"/>
  <c r="Q268" i="12"/>
  <c r="V268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M293" i="12" s="1"/>
  <c r="I293" i="12"/>
  <c r="K293" i="12"/>
  <c r="O293" i="12"/>
  <c r="Q293" i="12"/>
  <c r="V293" i="12"/>
  <c r="G295" i="12"/>
  <c r="M295" i="12" s="1"/>
  <c r="I295" i="12"/>
  <c r="K295" i="12"/>
  <c r="O295" i="12"/>
  <c r="Q295" i="12"/>
  <c r="V295" i="12"/>
  <c r="G297" i="12"/>
  <c r="M297" i="12" s="1"/>
  <c r="I297" i="12"/>
  <c r="K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M301" i="12" s="1"/>
  <c r="I301" i="12"/>
  <c r="K301" i="12"/>
  <c r="O301" i="12"/>
  <c r="Q301" i="12"/>
  <c r="V301" i="12"/>
  <c r="G303" i="12"/>
  <c r="I303" i="12"/>
  <c r="K303" i="12"/>
  <c r="M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I56" i="1" s="1"/>
  <c r="G308" i="12"/>
  <c r="M308" i="12" s="1"/>
  <c r="M307" i="12" s="1"/>
  <c r="I308" i="12"/>
  <c r="I307" i="12" s="1"/>
  <c r="K308" i="12"/>
  <c r="K307" i="12" s="1"/>
  <c r="O308" i="12"/>
  <c r="O307" i="12" s="1"/>
  <c r="Q308" i="12"/>
  <c r="Q307" i="12" s="1"/>
  <c r="V308" i="12"/>
  <c r="V307" i="12" s="1"/>
  <c r="G312" i="12"/>
  <c r="M312" i="12" s="1"/>
  <c r="M311" i="12" s="1"/>
  <c r="I312" i="12"/>
  <c r="I311" i="12" s="1"/>
  <c r="K312" i="12"/>
  <c r="K311" i="12" s="1"/>
  <c r="O312" i="12"/>
  <c r="O311" i="12" s="1"/>
  <c r="Q312" i="12"/>
  <c r="Q311" i="12" s="1"/>
  <c r="V312" i="12"/>
  <c r="V311" i="12" s="1"/>
  <c r="G315" i="12"/>
  <c r="I315" i="12"/>
  <c r="K315" i="12"/>
  <c r="O315" i="12"/>
  <c r="Q315" i="12"/>
  <c r="V315" i="12"/>
  <c r="G316" i="12"/>
  <c r="I316" i="12"/>
  <c r="K316" i="12"/>
  <c r="M316" i="12"/>
  <c r="O316" i="12"/>
  <c r="Q316" i="12"/>
  <c r="V316" i="12"/>
  <c r="AE319" i="12"/>
  <c r="F41" i="1" s="1"/>
  <c r="I18" i="1"/>
  <c r="I17" i="1"/>
  <c r="H40" i="1"/>
  <c r="J28" i="1"/>
  <c r="J26" i="1"/>
  <c r="G38" i="1"/>
  <c r="F38" i="1"/>
  <c r="J23" i="1"/>
  <c r="J24" i="1"/>
  <c r="J25" i="1"/>
  <c r="J27" i="1"/>
  <c r="E24" i="1"/>
  <c r="E26" i="1"/>
  <c r="AF319" i="12" l="1"/>
  <c r="G39" i="1" s="1"/>
  <c r="G43" i="1" s="1"/>
  <c r="G25" i="1" s="1"/>
  <c r="A25" i="1" s="1"/>
  <c r="G26" i="1" s="1"/>
  <c r="Q314" i="12"/>
  <c r="G314" i="12"/>
  <c r="I58" i="1" s="1"/>
  <c r="I20" i="1" s="1"/>
  <c r="I314" i="12"/>
  <c r="M78" i="12"/>
  <c r="M77" i="12" s="1"/>
  <c r="O81" i="12"/>
  <c r="O314" i="12"/>
  <c r="V314" i="12"/>
  <c r="G8" i="12"/>
  <c r="F42" i="1"/>
  <c r="F39" i="1"/>
  <c r="F43" i="1" s="1"/>
  <c r="G23" i="1" s="1"/>
  <c r="V81" i="12"/>
  <c r="M315" i="12"/>
  <c r="M314" i="12" s="1"/>
  <c r="V8" i="12"/>
  <c r="Q8" i="12"/>
  <c r="K81" i="12"/>
  <c r="K8" i="12"/>
  <c r="I8" i="12"/>
  <c r="Q81" i="12"/>
  <c r="I81" i="12"/>
  <c r="O8" i="12"/>
  <c r="K314" i="12"/>
  <c r="M81" i="12"/>
  <c r="G311" i="12"/>
  <c r="I57" i="1" s="1"/>
  <c r="I19" i="1" s="1"/>
  <c r="G81" i="12"/>
  <c r="I55" i="1" s="1"/>
  <c r="M11" i="12"/>
  <c r="M8" i="12" s="1"/>
  <c r="G42" i="1" l="1"/>
  <c r="H42" i="1" s="1"/>
  <c r="I42" i="1" s="1"/>
  <c r="G41" i="1"/>
  <c r="H41" i="1" s="1"/>
  <c r="I41" i="1" s="1"/>
  <c r="A26" i="1"/>
  <c r="G28" i="1"/>
  <c r="H39" i="1"/>
  <c r="I53" i="1"/>
  <c r="G319" i="12"/>
  <c r="A23" i="1"/>
  <c r="I39" i="1" l="1"/>
  <c r="I43" i="1" s="1"/>
  <c r="H43" i="1"/>
  <c r="I16" i="1"/>
  <c r="I21" i="1" s="1"/>
  <c r="I59" i="1"/>
  <c r="G24" i="1"/>
  <c r="A27" i="1" s="1"/>
  <c r="A24" i="1"/>
  <c r="J41" i="1" l="1"/>
  <c r="J42" i="1"/>
  <c r="J39" i="1"/>
  <c r="J43" i="1" s="1"/>
  <c r="J58" i="1"/>
  <c r="J54" i="1"/>
  <c r="J55" i="1"/>
  <c r="J57" i="1"/>
  <c r="J56" i="1"/>
  <c r="J53" i="1"/>
  <c r="G29" i="1"/>
  <c r="G27" i="1" s="1"/>
  <c r="A29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293E856A-EDBD-489B-8457-6FFB330514C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3D7FD6A-CBAD-48F3-B30A-488C55E7113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<sst xmlns="http://schemas.openxmlformats.org/spreadsheetml/2006/main" count="1238" uniqueCount="397">
  <si>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</si>
  <si>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</si>
  <si>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</si>
  <si>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</si>
  <si>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</si>
  <si>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</si>
  <si>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</si>
  <si>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</si>
  <si>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</si>
  <si>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</si>
  <si>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</si>
  <si>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</si>
  <si>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</si>
  <si>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</si>
  <si>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</si>
  <si>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</si>
  <si>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</si>
  <si>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</si>
  <si>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</si>
  <si>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</si>
  <si>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</si>
  <si>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</si>
  <si>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</si>
  <si>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</si>
  <si>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</si>
  <si>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</si>
  <si>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</si>
  <si>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</si>
  <si>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</si>
  <si>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</si>
  <si>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</si>
  <si>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</si>
  <si>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</si>
  <si>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</si>
  <si>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</si>
  <si>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</si>
  <si>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</si>
  <si>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</si>
  <si>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</si>
  <si>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</si>
  <si>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</si>
  <si>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</si>
  <si>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</si>
  <si>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D.2.3</t>
  </si>
  <si>
    <t>Areálová dešťová kanalizace + přeložka chladící vody</t>
  </si>
  <si>
    <t>D.2</t>
  </si>
  <si>
    <t>Dokumentace technických a technologických zařízení</t>
  </si>
  <si>
    <t>Objekt:</t>
  </si>
  <si>
    <t>Rozpočet:</t>
  </si>
  <si>
    <t>01/2026</t>
  </si>
  <si>
    <t>AL INVEST Břidličná, a.s.</t>
  </si>
  <si>
    <t>Bruntálská 167</t>
  </si>
  <si>
    <t>Břidličná</t>
  </si>
  <si>
    <t>79351</t>
  </si>
  <si>
    <t>27376184</t>
  </si>
  <si>
    <t>CZ27376184</t>
  </si>
  <si>
    <t>MAXXI - THERM s.r.o.</t>
  </si>
  <si>
    <t>Ocelářská 473/29</t>
  </si>
  <si>
    <t xml:space="preserve">Ostrava-Moravská Ostrava </t>
  </si>
  <si>
    <t>70300</t>
  </si>
  <si>
    <t>27777685</t>
  </si>
  <si>
    <t>Stavba</t>
  </si>
  <si>
    <t>Stavební objekt</t>
  </si>
  <si>
    <t>Celkem za stavbu</t>
  </si>
  <si>
    <t>CZK</t>
  </si>
  <si>
    <t>#POPS</t>
  </si>
  <si>
    <t>#POPO</t>
  </si>
  <si>
    <t>Popis objektu: D.2 - Dokumentace technických a technologických zařízení</t>
  </si>
  <si>
    <t>#POPR</t>
  </si>
  <si>
    <t>Popis rozpočtu: D.2.3 - Areálová dešťová kanalizace + přeložka chladící vody</t>
  </si>
  <si>
    <t>Rekapitulace dílů</t>
  </si>
  <si>
    <t>Typ dílu</t>
  </si>
  <si>
    <t>1</t>
  </si>
  <si>
    <t>Zemní práce</t>
  </si>
  <si>
    <t>2</t>
  </si>
  <si>
    <t>Základy a zvláštní zakládání</t>
  </si>
  <si>
    <t>8</t>
  </si>
  <si>
    <t>Trubní vedení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</si>
  <si>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</si>
  <si>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</si>
  <si>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</si>
  <si>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</si>
  <si>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</si>
  <si>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</si>
  <si>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</si>
  <si>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</si>
  <si>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</si>
  <si>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</si>
  <si>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</si>
  <si>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</si>
  <si>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</si>
  <si>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</si>
  <si>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</si>
  <si>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</si>
  <si>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</si>
  <si>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</si>
  <si>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</si>
  <si>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</si>
  <si>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</si>
  <si>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</si>
  <si>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</si>
  <si>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</si>
  <si>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</si>
  <si>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</si>
  <si>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</si>
  <si>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</si>
  <si>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</si>
  <si>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</si>
  <si>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</si>
  <si>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</si>
  <si>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</si>
  <si>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115101202R00</t>
  </si>
  <si>
    <t>Čerpání vody na dopravní výšku do 10 m s uvažovaným průměrným přítokem přes 500 do 1 000 l/min</t>
  </si>
  <si>
    <t>h</t>
  </si>
  <si>
    <t>800-1</t>
  </si>
  <si>
    <t>RTS 25/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</si>
  <si>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</si>
  <si>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</si>
  <si>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</si>
  <si>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</si>
  <si>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</si>
  <si>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115101302R00</t>
  </si>
  <si>
    <t>Pohotovost záložní čerpací soupravy na dopravní výšku do 10 m s uvažovaným průměrným přítokem přes 500 do 1 000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</si>
  <si>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</si>
  <si>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</si>
  <si>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132201214R00</t>
  </si>
  <si>
    <t xml:space="preserve">Hloubení rýh šířky přes 60 do 200 cm nad 10000 m3, v hornině 3, hloubení strojně </t>
  </si>
  <si>
    <t>m3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</si>
  <si>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</si>
  <si>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(Pozn.: odstranění stáv. zpevněné plochy vč. nové zpevněné plochy je dodávkou PD Stavby - komunikací,  výkop v nezpevněné ploše - výšku upraveného terénu koordinovat s PD Stavby a komunikací)</t>
  </si>
  <si>
    <t>POP</t>
  </si>
  <si>
    <t>větev A + odbočky : 241</t>
  </si>
  <si>
    <t>VV</t>
  </si>
  <si>
    <t>větev B + odbočky : 724</t>
  </si>
  <si>
    <t>větev C+ odbočky : 162</t>
  </si>
  <si>
    <t>větev De5, UV8, UV9 : 45</t>
  </si>
  <si>
    <t>větev De7, UV10 : 107</t>
  </si>
  <si>
    <t>větev OŽ3/1 + odbočky : 51</t>
  </si>
  <si>
    <t>větev OŽ3/2 + odbočky : 117</t>
  </si>
  <si>
    <t>PŘELOŽKA CHLADÍCÍ VODY : 287</t>
  </si>
  <si>
    <t xml:space="preserve"> větev De3 : 15</t>
  </si>
  <si>
    <t>132201219R00</t>
  </si>
  <si>
    <t xml:space="preserve">Hloubení rýh šířky přes 60 do 200 cm příplatek za lepivost, v hornině 3,  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</si>
  <si>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</si>
  <si>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</si>
  <si>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</si>
  <si>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</si>
  <si>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176</t>
  </si>
  <si>
    <t>274</t>
  </si>
  <si>
    <t>83</t>
  </si>
  <si>
    <t>27</t>
  </si>
  <si>
    <t>19</t>
  </si>
  <si>
    <t>29</t>
  </si>
  <si>
    <t>92</t>
  </si>
  <si>
    <t>102</t>
  </si>
  <si>
    <t>438</t>
  </si>
  <si>
    <t>151101102R00</t>
  </si>
  <si>
    <t>Zřízení pažení a rozepření stěn rýh příložné  pro jakoukoliv mezerovitost, hloubky do 4 m</t>
  </si>
  <si>
    <t>209</t>
  </si>
  <si>
    <t>789</t>
  </si>
  <si>
    <t>186</t>
  </si>
  <si>
    <t>61</t>
  </si>
  <si>
    <t>96</t>
  </si>
  <si>
    <t>151101103R00</t>
  </si>
  <si>
    <t>Zřízení pažení a rozepření stěn rýh příložné  pro jakoukoliv mezerovitost, hloubky do 8 m</t>
  </si>
  <si>
    <t>108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</si>
  <si>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</si>
  <si>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</si>
  <si>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</si>
  <si>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</si>
  <si>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</si>
  <si>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151101113R00</t>
  </si>
  <si>
    <t>Odstranění pažení a rozepření rýh příložné , hloubky do 8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</si>
  <si>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</si>
  <si>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</si>
  <si>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</si>
  <si>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161101102R00</t>
  </si>
  <si>
    <t>Svislé přemístění výkopku z horniny 1 až 4, při hloubce výkopu přes 2,5 do 4 m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</si>
  <si>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</si>
  <si>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</si>
  <si>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</si>
  <si>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162301102R00</t>
  </si>
  <si>
    <t>Vodorovné přemístění výkopku z horniny 1 až 4, na vzdálenost přes 500  do 1 000 m</t>
  </si>
  <si>
    <t>162701109R00</t>
  </si>
  <si>
    <t>Vodorovné přemístění výkopku příplatek k ceně za každých dalších i započatých 1 000 m přes 10 000 m z horniny 1 až 4</t>
  </si>
  <si>
    <t>Celkem 20km : 19*420</t>
  </si>
  <si>
    <t>167101101R00</t>
  </si>
  <si>
    <t>Nakládání, skládání, překládání neulehlého výkopku nakládání výkopku do 100 m3, z horniny 1 až 4</t>
  </si>
  <si>
    <t>1749</t>
  </si>
  <si>
    <t>420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</si>
  <si>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</si>
  <si>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</si>
  <si>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</si>
  <si>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</si>
  <si>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1749-420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</si>
  <si>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</si>
  <si>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</si>
  <si>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</si>
  <si>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979999973R00</t>
  </si>
  <si>
    <t>Poplatek za skládku za uložení, zemina a kamení,  , skupina 17 05 04 z Katalogu odpadů</t>
  </si>
  <si>
    <t>t</t>
  </si>
  <si>
    <t>801-3</t>
  </si>
  <si>
    <t>420*1,6</t>
  </si>
  <si>
    <t>273313711R00</t>
  </si>
  <si>
    <t>Beton základových desek prostý třídy C 25/30</t>
  </si>
  <si>
    <t>801-1</t>
  </si>
  <si>
    <t>dodávka a uložení betonu do připravené konstrukce,</t>
  </si>
  <si>
    <t>pod šachty : 15*(1,5*1,5*0,1)</t>
  </si>
  <si>
    <t>892381111R00</t>
  </si>
  <si>
    <t>Tlakové zkoušky vodovodního potrubí DN 250 nebo 300 nebo 350 mm</t>
  </si>
  <si>
    <t>m</t>
  </si>
  <si>
    <t>827-1</t>
  </si>
  <si>
    <t>přísun, montáže, demontáže a odsunu zkoušecího čerpadla, napuštění tlakovou vodou a dodání vody pro tlakovou zkoušku,</t>
  </si>
  <si>
    <t>892571111R00</t>
  </si>
  <si>
    <t>Zkoušky těsnosti kanalizačního potrubí zkouška těsnosti kanalizačního potrubí vodou do DN 200 mm</t>
  </si>
  <si>
    <t>vodou nebo vzduchem,</t>
  </si>
  <si>
    <t>892581111R00</t>
  </si>
  <si>
    <t>Zkoušky těsnosti kanalizačního potrubí zkouška těsnosti kanalizačního potrubí vodou do DN 300 mm</t>
  </si>
  <si>
    <t>892573111R00</t>
  </si>
  <si>
    <t>Zkoušky těsnosti kanalizačního potrubí zabezpečení konců kanalizačního potrubí při tlakových zkouškách vodou do DN 200 mm</t>
  </si>
  <si>
    <t>úsek</t>
  </si>
  <si>
    <t>892583111R00</t>
  </si>
  <si>
    <t>Zkoušky těsnosti kanalizačního potrubí zabezpečení konců kanalizačního potrubí při tlakových zkouškách vodou do DN 300 mm</t>
  </si>
  <si>
    <t>899711122R00</t>
  </si>
  <si>
    <t>Výstražné fólie výstražná fólie pro kanalizaci, šířka 30 cm</t>
  </si>
  <si>
    <t>Indiv</t>
  </si>
  <si>
    <t>721242117R00</t>
  </si>
  <si>
    <t>Lapač střešních splavenin DN 150, litina, včetně dodávky materiálu</t>
  </si>
  <si>
    <t>kus</t>
  </si>
  <si>
    <t>800-721</t>
  </si>
  <si>
    <t>286136779V</t>
  </si>
  <si>
    <t>PE100 RC DN350 (D355x32,2) SDR11 s ochranným pláštěm vč. mtž+tvarovek, předběžná cena</t>
  </si>
  <si>
    <t>Vlastní</t>
  </si>
  <si>
    <t>VODOVODNÍ POTRUBÍ (přeložka chladící vody)</t>
  </si>
  <si>
    <t>721176222V</t>
  </si>
  <si>
    <t>721176224V</t>
  </si>
  <si>
    <t>721176225V</t>
  </si>
  <si>
    <t>721176226V</t>
  </si>
  <si>
    <t>721176227V</t>
  </si>
  <si>
    <t>893231101V</t>
  </si>
  <si>
    <t>Revizní betonová šachta RŠd1 DN1000, tl. 120 mm (pozn.: přesná výška a tedy i skladba šachty se určí</t>
  </si>
  <si>
    <t xml:space="preserve">ks    </t>
  </si>
  <si>
    <t xml:space="preserve"> na místě dle hloubky uložení stávajících sítí v místě křížení nové dešťové kanalizace a výšky upraveného terénu/komunikace)</t>
  </si>
  <si>
    <t>Začátek provozního součtu</t>
  </si>
  <si>
    <t xml:space="preserve">  Litinový poklop D400 s odvětráním : 1</t>
  </si>
  <si>
    <t xml:space="preserve">  Vyrovnávací prstenec 63/4 : 1</t>
  </si>
  <si>
    <t xml:space="preserve">  Zákrytová deska 100-63/17 : 1</t>
  </si>
  <si>
    <t xml:space="preserve">  Šachtová skruž 100/25 vč. ocelových stupadel s PE povlakem : 1</t>
  </si>
  <si>
    <t xml:space="preserve">  Šachtová skruž 100/100 vč. ocelových stupadel s PE povlakem : 1</t>
  </si>
  <si>
    <t xml:space="preserve">  Šachtové dno 100/80, žlab a nástupnice: čedič (vývod: DN315/SN12; hlavní přítok DN315/SN12-133°; kyneta 5/4 DN) : 1</t>
  </si>
  <si>
    <t xml:space="preserve">  Těsnění pro DN1000 : 3</t>
  </si>
  <si>
    <t>Konec provozního součtu</t>
  </si>
  <si>
    <t>893231102V</t>
  </si>
  <si>
    <t>Revizní betonová šachta RŠd2 DN1000, tl. 120 mm (pozn.: přesná výška a tedy i skladba šachty se určí</t>
  </si>
  <si>
    <t>na místě dle hloubky uložení stávajících sítí v místě křížení nové dešťové kanalizace a výšky upraveného terénu/komunikace)</t>
  </si>
  <si>
    <t xml:space="preserve">  Vyrovnávací prstenec 63/6 : 1</t>
  </si>
  <si>
    <t xml:space="preserve">  Vyrovnávací prstenec 63/8 : 1</t>
  </si>
  <si>
    <t xml:space="preserve">  Šachtové dno 100/80, žlab a nástupnice: čedič (vývod: DN315/SN12; hlavní přítok DN315/SN12-135°; kyneta 5/4 DN) : 1</t>
  </si>
  <si>
    <t>893231103V</t>
  </si>
  <si>
    <t>Revizní betonová šachta RŠd3 DN1000, tl. 120 mm (pozn.: přesná výška a tedy i skladba šachty se určí</t>
  </si>
  <si>
    <t xml:space="preserve">  Šachtové dno 100/100, žlab a nástupnice: čedič (vývod: DN315/SN12; hlavní přítok DN315/SN12-180°; 1. vedlejší přítok DN200/SN12-90°; kyneta 5/4 DN) : 1</t>
  </si>
  <si>
    <t xml:space="preserve">  Těsnění pro DN1000 : 1</t>
  </si>
  <si>
    <t>893231104V</t>
  </si>
  <si>
    <t>Revizní betonová šachta RŠd4 DN1000, tl. 120 mm (pozn.: přesná výška a tedy i skladba šachty se určí</t>
  </si>
  <si>
    <t xml:space="preserve">  Šachtové dno 100/100, žlab a nástupnice: čedič (vývod: DN200/SN12; hlavní přítok DN200/SN12-187°; 1. vedlejší přítok DN200/SN12-96°; kyneta 5/4 DN) : 1</t>
  </si>
  <si>
    <t xml:space="preserve">  Těsnění pro DN1000 : 2</t>
  </si>
  <si>
    <t>893231105V</t>
  </si>
  <si>
    <t>Revizní betonová šachta RŠd5 DN1000, tl. 120 mm (pozn.: přesná výška a tedy i skladba šachty se určí</t>
  </si>
  <si>
    <t xml:space="preserve">  Vyrovnávací prstenec 63/10 : 1</t>
  </si>
  <si>
    <t xml:space="preserve">  Šachtové dno 100/80, žlab a nástupnice: čedič (vývod: DN200/SN12; hlavní přítok DN200/SN12-180°; 1. vedlejší přítok DN200/SN12-90°; kyneta 5/4 DN) : 1</t>
  </si>
  <si>
    <t>893231106V</t>
  </si>
  <si>
    <t>Revizní betonová šachta RŠd6 DN1000, tl. 120 mm (pozn.: přesná výška a tedy i skladba šachty se určí</t>
  </si>
  <si>
    <t xml:space="preserve">  Šachtová skruž 100/50 vč. ocelových stupadel s PE povlakem : 1</t>
  </si>
  <si>
    <t xml:space="preserve">  Šachtové dno 100/100, žlab a nástupnice: čedič (vývod: DN250/SN12; hlavní přítok DN200/SN12-264°; 1. vedlejší přítok DN200/SN12-117°; kyneta 5/4 DN) : 1</t>
  </si>
  <si>
    <t>893231110V</t>
  </si>
  <si>
    <t>Revizní (spadišťová) betonová šachta RŠd7 DN1000, tl. 120 mm (pozn.: přesná výška a tedy i skladba</t>
  </si>
  <si>
    <t xml:space="preserve"> šachty se určí na místě dle hloubky uložení stávajících sítí v místě křížení nové dešťové kanalizace a výšky upraveného terénu/komunikace)</t>
  </si>
  <si>
    <t xml:space="preserve">  Šachtové dno 100/100, žlab a nástupnice: čedič (vývod: DN250/SN12; hlavní přítok DN250/SN12-180°; 1. vedlejší přítok DN200/SN12-106°; 2. vedlejší přítok DN250/SN12-270°; kyneta 5/4 DN) : 1</t>
  </si>
  <si>
    <t xml:space="preserve">  Vrtání prostupu D300 mm pro svodné potrubí DN/OD 250 : 1</t>
  </si>
  <si>
    <t xml:space="preserve">  Segmentové těsnění pro svodné potrubí DN/OD 250 do prostupu ?300 mm : 1</t>
  </si>
  <si>
    <t>893231111V</t>
  </si>
  <si>
    <t>Revizní (spadišťová) betonová šachta RŠd8 DN1000, tl. 120 mm (pozn.: přesná výška a tedy i skladba</t>
  </si>
  <si>
    <t xml:space="preserve">  Vyrovnávací prstenec 63/12 : 1</t>
  </si>
  <si>
    <t xml:space="preserve">  Kónus 100-63/58 : 1</t>
  </si>
  <si>
    <t xml:space="preserve">  Šachtové dno 100/60, žlab a nástupnice: čedič (vývod: DN315/SN12; hlavní přítok DN250/SN12-180°; 1. vedlejší přítok DN315/SN12-270° ; kyneta 5/4 DN) : 1</t>
  </si>
  <si>
    <t xml:space="preserve">  Vrtání prostupu ?350 mm pro svodné potrubí DN/OD 315 : 1</t>
  </si>
  <si>
    <t xml:space="preserve">  Segmentové těsnění pro svodné potrubí DN/OD 315 do prostupu ?350 mm : 1</t>
  </si>
  <si>
    <t>893231112V</t>
  </si>
  <si>
    <t>Revizní (spadišťová) betonová šachta RŠd9 DN1000, tl. 120 mm (pozn.: přesná výška a tedy i skladba</t>
  </si>
  <si>
    <t xml:space="preserve">  Vyrovnávací prstenec 63/10 : 2</t>
  </si>
  <si>
    <t xml:space="preserve">  Šachtové dno 100/100, žlab a nástupnice: čedič (vývod: DN315/SN12; hlavní přítok DN315/SN12-127°; 1. vedlejší přítok DN160/SN12-217° ; kyneta 5/4 DN) : 1</t>
  </si>
  <si>
    <t xml:space="preserve">  Těsnění pro DN1000 : 4</t>
  </si>
  <si>
    <t xml:space="preserve">  Vrtání prostupu D200 mm pro svodné potrubí DN/OD 160 : 2</t>
  </si>
  <si>
    <t xml:space="preserve">  Segmentové těsnění pro svodné potrubí DN/OD 160 do prostupu ?200 mm : 2</t>
  </si>
  <si>
    <t>893231113V</t>
  </si>
  <si>
    <t>Revizní (spadišťová) betonová šachta RŠd10 DN1000, tl. 120 mm (pozn.: přesná výška a tedy i skladba</t>
  </si>
  <si>
    <t xml:space="preserve">  Vyrovnávací prstenec 63/12 : 2</t>
  </si>
  <si>
    <t xml:space="preserve">  Šachtové dno 100/60, žlab a nástupnice: čedič (vývod: DN315/SN12; hlavní přítok DN315/SN12-168°; 1. vedlejší přítok DN200/SN12-96° ; 2. vedlejší přítok DN315/SN12-227° ; kyneta 5/4 DN) : 1</t>
  </si>
  <si>
    <t xml:space="preserve">  Těsnění pro DN1000 : 5</t>
  </si>
  <si>
    <t xml:space="preserve">  Vrtání prostupu D200 mm pro svodné potrubí DN/OD 160 : 1</t>
  </si>
  <si>
    <t xml:space="preserve">  Segmentové těsnění pro svodné potrubí DN/OD 160 do prostupu ?200 mm : 1</t>
  </si>
  <si>
    <t>893231114V</t>
  </si>
  <si>
    <t>Revizní betonová šachta RŠd11 DN1000, tl. 120 mm (pozn.: přesná výška a tedy i skladba šachty se</t>
  </si>
  <si>
    <t xml:space="preserve"> určí na místě dle hloubky uložení stávajících sítí v místě křížení nové dešťové kanalizace a výšky upraveného terénu/komunikace)</t>
  </si>
  <si>
    <t xml:space="preserve">  Šachtové dno 100/80, žlab a nástupnice: čedič (vývod: DN160/SN12; hlavní přítok DN160/SN12-270°; kyneta 5/4 DN) : 1</t>
  </si>
  <si>
    <t>893231115V</t>
  </si>
  <si>
    <t>Revizní betonová šachta RŠd12 DN1000, tl. 120 mm (pozn.: přesná výška a tedy i skladba šachty se</t>
  </si>
  <si>
    <t xml:space="preserve">  Šachtové dno 100/80, žlab a nástupnice: čedič (vývod: DN160/SN12; hlavní přítok DN160/SN12-135°; kyneta 5/4 DN) : 1</t>
  </si>
  <si>
    <t>893231116V</t>
  </si>
  <si>
    <t>Revizní betonová šachta RŠd13 DN1000, tl. 120 mm (pozn.: přesná výška a tedy i skladba šachty se</t>
  </si>
  <si>
    <t>893231117V</t>
  </si>
  <si>
    <t>Revizní betonová šachta RŠd14 DN1000, tl. 120 mm (pozn.: přesná výška a tedy i skladba šachty se</t>
  </si>
  <si>
    <t xml:space="preserve">  Vyrovnávací prstenec 63/8 : 2</t>
  </si>
  <si>
    <t xml:space="preserve">  Šachtové dno 100/80, žlab a nástupnice: čedič (vývod: DN200/SN12; hlavní přítok DN160/SN12-168°; 1. vedlejší přítok DN160/SN12-258°; kyneta 5/4 DN) : 1</t>
  </si>
  <si>
    <t>893231118V</t>
  </si>
  <si>
    <t>Uliční vpusť  - viz samostatná Komunikace (zpevněných ploch)) - D+M stavby</t>
  </si>
  <si>
    <t>Kalkul</t>
  </si>
  <si>
    <t>893231120V</t>
  </si>
  <si>
    <t>Demontáž a likvidace stávající dešťové  vč. stáv. revizních šachet v místě kolize s novou dešťovou</t>
  </si>
  <si>
    <t xml:space="preserve"> kanalizací - přesný rozsah se určí na místě dle skutečného stavu (Pozn.: Bude fakturováno dle skutečně provedených prací.)</t>
  </si>
  <si>
    <t>893231121V</t>
  </si>
  <si>
    <t>Demontáž a likvidace stávající dešťové  vč. stáv. revizních šachet, uličních vpustí apod. při</t>
  </si>
  <si>
    <t xml:space="preserve"> budování nové stavby a nových zpevněných ploch bude řešena v rámci demolice stávajícího objektu a odstranění stáv. zpevněných ploch</t>
  </si>
  <si>
    <t>893231122V</t>
  </si>
  <si>
    <t>Liniový odvodňovací žlab OŽ2, L= 9 m, Š= 100 mm, E 600, bez  obetonování</t>
  </si>
  <si>
    <t>893231123V</t>
  </si>
  <si>
    <t>Liniový odvodňovací žlab OŽ3, L= 135 m, Š= 150 mm, E 600, bez obetonování</t>
  </si>
  <si>
    <t>893231130V</t>
  </si>
  <si>
    <t>Napojení nové dešťové kanalizace ŠA2-OŽ3/1 na novou revizní šachtu ŠA2 (šachta je dodávkou nové, odhad</t>
  </si>
  <si>
    <t xml:space="preserve"> dešťové kanalizace A samostatné PD Haly TaO) - přesný rozsah se určí na místě po odkrytí</t>
  </si>
  <si>
    <t>893231131V</t>
  </si>
  <si>
    <t>Napojení nové dešťové kanalizace UV8´-UV8 na novou dešťovou kanalizaci A PP-300 (nová dešťová, odhad</t>
  </si>
  <si>
    <t xml:space="preserve"> kanalizace A viz samostatná PD Haly TaO) - přesný rozsah se určí na místě po odkrytí</t>
  </si>
  <si>
    <t>893231132V</t>
  </si>
  <si>
    <t>Napojení nové dešťové kanalizace ŠA3-De3 na novou revizní šachtu ŠA3 (šachta je dodávkou nové</t>
  </si>
  <si>
    <t>893231134V</t>
  </si>
  <si>
    <t>Napojení nové dešťové kanalizace A na novou revizní šachtu ŠB1 (šachta je dodávkou nové dešťové</t>
  </si>
  <si>
    <t xml:space="preserve"> kanalizace B samostatné PD Haly TaO) - přesný rozsah se určí na místě po odkrytí</t>
  </si>
  <si>
    <t>893231135V</t>
  </si>
  <si>
    <t>Napojení nové dešťové kanalizace De7´-De7 na novou dešťovou kanalizaci B PP-250 (nová dešťová</t>
  </si>
  <si>
    <t>893231136V</t>
  </si>
  <si>
    <t>Napojení nové dešťové kanalizace  UV10´-UV10 na novou dešťovou kanalizaci B PP-250 (nová dešťová</t>
  </si>
  <si>
    <t>893231137V</t>
  </si>
  <si>
    <t>Napojení nové dešťové kanalizace ŠA1-OŽ3/1 na novou revizní šachtu ŠA1 (šachta je dodávkou nové</t>
  </si>
  <si>
    <t>893231138V</t>
  </si>
  <si>
    <t>Napojení nové přeložky chladící vody na stávající rozvody. Přesné místo, hloubka a způsob napojení</t>
  </si>
  <si>
    <t xml:space="preserve">sada  </t>
  </si>
  <si>
    <t xml:space="preserve"> vč. tvarovek se určí na místě po odkrytí potrubí chladící vody - přesný rozsah se určí na místě po odkrytí</t>
  </si>
  <si>
    <t>893521168V</t>
  </si>
  <si>
    <t>Práce autojeřábem</t>
  </si>
  <si>
    <t xml:space="preserve">hod   </t>
  </si>
  <si>
    <t>899721111V</t>
  </si>
  <si>
    <t>Výstražná fólie 300x0,08mm, s potiskem „Pozor voda“, modrá</t>
  </si>
  <si>
    <t>899721112V</t>
  </si>
  <si>
    <t>Signální vodič CY  1,5 mm2</t>
  </si>
  <si>
    <t xml:space="preserve">m     </t>
  </si>
  <si>
    <t>08231320R</t>
  </si>
  <si>
    <t>stočné pro vodu nečištěnou</t>
  </si>
  <si>
    <t>SPCM</t>
  </si>
  <si>
    <t>Specifikace</t>
  </si>
  <si>
    <t>POL3_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</si>
  <si>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</si>
  <si>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</si>
  <si>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</si>
  <si>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</si>
  <si>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</si>
  <si>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</si>
  <si>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</si>
  <si>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</si>
  <si>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</si>
  <si>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</si>
  <si>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</si>
  <si>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</si>
  <si>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101</t>
  </si>
  <si>
    <t>Nákladní automobilová doprava</t>
  </si>
  <si>
    <t>Kč</t>
  </si>
  <si>
    <t>OPN</t>
  </si>
  <si>
    <t>POL13_0</t>
  </si>
  <si>
    <t>005112141R</t>
  </si>
  <si>
    <t>Geodetické měření skutečného provedení stavby</t>
  </si>
  <si>
    <t>Náplň činnosti: technická zpráva, geodetické zaměření objektů stavby v rozsahu a přesnosti dle předpisů investora nebo budoucího správce těchto objektů.</t>
  </si>
  <si>
    <t>SUM</t>
  </si>
  <si>
    <t>END</t>
  </si>
  <si>
    <t>ALFAGEN-Technologická příprava vsázky</t>
  </si>
  <si>
    <t>Popis stavby: 01/2026 - ALFAGEN-Technologická příprava vsázky</t>
  </si>
  <si>
    <t>Potrubí PP svodné (ležaté) v zemi, D 125 x 3,9 mm, SN10</t>
  </si>
  <si>
    <t>Potrubí PP svodné (ležaté) v zemi, D 160 x 4,9 mm, SN10</t>
  </si>
  <si>
    <t>Potrubí PP svodné (ležaté) v zemi, D 200 x 6,2 mm, SN10</t>
  </si>
  <si>
    <t>Potrubí PP svodné (ležaté) v zemi, D 250 x 7,7 mm, SN10</t>
  </si>
  <si>
    <t>Potrubí PP svodné (ležaté) v zemi, D 315 x 9,7 mm, SN10</t>
  </si>
  <si>
    <t>212 57-2121.R00</t>
  </si>
  <si>
    <t>Lože trativodu z kameniva drobného těženého</t>
  </si>
  <si>
    <t>800-2</t>
  </si>
  <si>
    <t>212 75-5114.R00</t>
  </si>
  <si>
    <t>Trativody z drenážních trubek DN 10 cm bez lože</t>
  </si>
  <si>
    <t>212 97-1110.R00</t>
  </si>
  <si>
    <t>Opláštění trativodů z geotext., do sklonu 1:2,5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</si>
</sst>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38</v>
      </c>
    </row>
    <row r="2" spans="1:7" ht="57.75" customHeight="1" x14ac:dyDescent="0.3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jVnBxMY1Z+qDTv6b5HfbU7hKR0tWyzvXtI2kV+P9sGk5mAjXPSjJUIQD6DpqIAZMg6XZgoMGQFR6tlWTVkgArw==" saltValue="g1VC6GL6WOZbLhMmYiJWe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G34" sqref="G34:I34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1" customWidth="1"/>
    <col min="4" max="4" width="13" style="51" customWidth="1"/>
    <col min="5" max="5" width="9.69140625" style="51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36</v>
      </c>
      <c r="B1" s="196" t="s">
        <v>41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3">
      <c r="A2" s="2"/>
      <c r="B2" s="76" t="s">
        <v>22</v>
      </c>
      <c r="C2" s="77"/>
      <c r="D2" s="78" t="s">
        <v>49</v>
      </c>
      <c r="E2" s="205" t="s">
        <v>383</v>
      </c>
      <c r="F2" s="206"/>
      <c r="G2" s="206"/>
      <c r="H2" s="206"/>
      <c r="I2" s="206"/>
      <c r="J2" s="207"/>
      <c r="O2" s="1"/>
    </row>
    <row r="3" spans="1:15" ht="27" customHeight="1" x14ac:dyDescent="0.3">
      <c r="A3" s="2"/>
      <c r="B3" s="79" t="s">
        <v>47</v>
      </c>
      <c r="C3" s="77"/>
      <c r="D3" s="80" t="s">
        <v>45</v>
      </c>
      <c r="E3" s="208" t="s">
        <v>46</v>
      </c>
      <c r="F3" s="209"/>
      <c r="G3" s="209"/>
      <c r="H3" s="209"/>
      <c r="I3" s="209"/>
      <c r="J3" s="210"/>
    </row>
    <row r="4" spans="1:15" ht="23.25" customHeight="1" x14ac:dyDescent="0.3">
      <c r="A4" s="73">
        <v>3004</v>
      </c>
      <c r="B4" s="81" t="s">
        <v>48</v>
      </c>
      <c r="C4" s="82"/>
      <c r="D4" s="83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3">
      <c r="A5" s="2"/>
      <c r="B5" s="31" t="s">
        <v>42</v>
      </c>
      <c r="D5" s="223" t="s">
        <v>50</v>
      </c>
      <c r="E5" s="224"/>
      <c r="F5" s="224"/>
      <c r="G5" s="224"/>
      <c r="H5" s="18" t="s">
        <v>40</v>
      </c>
      <c r="I5" s="84" t="s">
        <v>54</v>
      </c>
      <c r="J5" s="8"/>
    </row>
    <row r="6" spans="1:15" ht="15.75" customHeight="1" x14ac:dyDescent="0.3">
      <c r="A6" s="2"/>
      <c r="B6" s="28"/>
      <c r="C6" s="53"/>
      <c r="D6" s="225" t="s">
        <v>51</v>
      </c>
      <c r="E6" s="226"/>
      <c r="F6" s="226"/>
      <c r="G6" s="226"/>
      <c r="H6" s="18" t="s">
        <v>34</v>
      </c>
      <c r="I6" s="84" t="s">
        <v>55</v>
      </c>
      <c r="J6" s="8"/>
    </row>
    <row r="7" spans="1:15" ht="15.75" customHeight="1" x14ac:dyDescent="0.3">
      <c r="A7" s="2"/>
      <c r="B7" s="29"/>
      <c r="C7" s="54"/>
      <c r="D7" s="74" t="s">
        <v>53</v>
      </c>
      <c r="E7" s="227" t="s">
        <v>52</v>
      </c>
      <c r="F7" s="228"/>
      <c r="G7" s="228"/>
      <c r="H7" s="24"/>
      <c r="I7" s="23"/>
      <c r="J7" s="34"/>
    </row>
    <row r="8" spans="1:15" ht="24" hidden="1" customHeight="1" x14ac:dyDescent="0.3">
      <c r="A8" s="2"/>
      <c r="B8" s="31" t="s">
        <v>20</v>
      </c>
      <c r="D8" s="75" t="s">
        <v>56</v>
      </c>
      <c r="H8" s="18" t="s">
        <v>40</v>
      </c>
      <c r="I8" s="84" t="s">
        <v>60</v>
      </c>
      <c r="J8" s="8"/>
    </row>
    <row r="9" spans="1:15" ht="15.75" hidden="1" customHeight="1" x14ac:dyDescent="0.3">
      <c r="A9" s="2"/>
      <c r="B9" s="2"/>
      <c r="D9" s="75" t="s">
        <v>57</v>
      </c>
      <c r="H9" s="18" t="s">
        <v>34</v>
      </c>
      <c r="I9" s="22"/>
      <c r="J9" s="8"/>
    </row>
    <row r="10" spans="1:15" ht="15.75" hidden="1" customHeight="1" x14ac:dyDescent="0.3">
      <c r="A10" s="2"/>
      <c r="B10" s="35"/>
      <c r="C10" s="54"/>
      <c r="D10" s="74" t="s">
        <v>59</v>
      </c>
      <c r="E10" s="85" t="s">
        <v>58</v>
      </c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19</v>
      </c>
      <c r="D11" s="212"/>
      <c r="E11" s="212"/>
      <c r="F11" s="212"/>
      <c r="G11" s="212"/>
      <c r="H11" s="18" t="s">
        <v>40</v>
      </c>
      <c r="I11" s="86"/>
      <c r="J11" s="8"/>
    </row>
    <row r="12" spans="1:15" ht="15.75" customHeight="1" x14ac:dyDescent="0.3">
      <c r="A12" s="2"/>
      <c r="B12" s="28"/>
      <c r="C12" s="53"/>
      <c r="D12" s="217"/>
      <c r="E12" s="217"/>
      <c r="F12" s="217"/>
      <c r="G12" s="217"/>
      <c r="H12" s="18" t="s">
        <v>34</v>
      </c>
      <c r="I12" s="86"/>
      <c r="J12" s="8"/>
    </row>
    <row r="13" spans="1:15" ht="15.75" customHeight="1" x14ac:dyDescent="0.3">
      <c r="A13" s="2"/>
      <c r="B13" s="29"/>
      <c r="C13" s="54"/>
      <c r="D13" s="87"/>
      <c r="E13" s="221"/>
      <c r="F13" s="222"/>
      <c r="G13" s="222"/>
      <c r="H13" s="19"/>
      <c r="I13" s="23"/>
      <c r="J13" s="34"/>
    </row>
    <row r="14" spans="1:15" ht="24" customHeight="1" x14ac:dyDescent="0.3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32</v>
      </c>
      <c r="C15" s="58"/>
      <c r="D15" s="52"/>
      <c r="E15" s="211"/>
      <c r="F15" s="211"/>
      <c r="G15" s="213"/>
      <c r="H15" s="213"/>
      <c r="I15" s="213" t="s">
        <v>29</v>
      </c>
      <c r="J15" s="214"/>
    </row>
    <row r="16" spans="1:15" ht="23.25" customHeight="1" x14ac:dyDescent="0.3">
      <c r="A16" s="140" t="s">
        <v>24</v>
      </c>
      <c r="B16" s="38" t="s">
        <v>24</v>
      </c>
      <c r="C16" s="59"/>
      <c r="D16" s="60"/>
      <c r="E16" s="202"/>
      <c r="F16" s="203"/>
      <c r="G16" s="202"/>
      <c r="H16" s="203"/>
      <c r="I16" s="202">
        <f>SUMIF(F53:F58,A16,I53:I58)+SUMIF(F53:F58,"PSU",I53:I58)</f>
        <v>0</v>
      </c>
      <c r="J16" s="204"/>
    </row>
    <row r="17" spans="1:10" ht="23.25" customHeight="1" x14ac:dyDescent="0.3">
      <c r="A17" s="140" t="s">
        <v>25</v>
      </c>
      <c r="B17" s="38" t="s">
        <v>25</v>
      </c>
      <c r="C17" s="59"/>
      <c r="D17" s="60"/>
      <c r="E17" s="202"/>
      <c r="F17" s="203"/>
      <c r="G17" s="202"/>
      <c r="H17" s="203"/>
      <c r="I17" s="202">
        <f>SUMIF(F53:F58,A17,I53:I58)</f>
        <v>0</v>
      </c>
      <c r="J17" s="204"/>
    </row>
    <row r="18" spans="1:10" ht="23.25" customHeight="1" x14ac:dyDescent="0.3">
      <c r="A18" s="140" t="s">
        <v>26</v>
      </c>
      <c r="B18" s="38" t="s">
        <v>26</v>
      </c>
      <c r="C18" s="59"/>
      <c r="D18" s="60"/>
      <c r="E18" s="202"/>
      <c r="F18" s="203"/>
      <c r="G18" s="202"/>
      <c r="H18" s="203"/>
      <c r="I18" s="202">
        <f>SUMIF(F53:F58,A18,I53:I58)</f>
        <v>0</v>
      </c>
      <c r="J18" s="204"/>
    </row>
    <row r="19" spans="1:10" ht="23.25" customHeight="1" x14ac:dyDescent="0.3">
      <c r="A19" s="140" t="s">
        <v>80</v>
      </c>
      <c r="B19" s="38" t="s">
        <v>27</v>
      </c>
      <c r="C19" s="59"/>
      <c r="D19" s="60"/>
      <c r="E19" s="202"/>
      <c r="F19" s="203"/>
      <c r="G19" s="202"/>
      <c r="H19" s="203"/>
      <c r="I19" s="202">
        <f>SUMIF(F53:F58,A19,I53:I58)</f>
        <v>0</v>
      </c>
      <c r="J19" s="204"/>
    </row>
    <row r="20" spans="1:10" ht="23.25" customHeight="1" x14ac:dyDescent="0.3">
      <c r="A20" s="140" t="s">
        <v>81</v>
      </c>
      <c r="B20" s="38" t="s">
        <v>28</v>
      </c>
      <c r="C20" s="59"/>
      <c r="D20" s="60"/>
      <c r="E20" s="202"/>
      <c r="F20" s="203"/>
      <c r="G20" s="202"/>
      <c r="H20" s="203"/>
      <c r="I20" s="202">
        <f>SUMIF(F53:F58,A20,I53:I58)</f>
        <v>0</v>
      </c>
      <c r="J20" s="204"/>
    </row>
    <row r="21" spans="1:10" ht="23.25" customHeight="1" x14ac:dyDescent="0.3">
      <c r="A21" s="2"/>
      <c r="B21" s="48" t="s">
        <v>29</v>
      </c>
      <c r="C21" s="61"/>
      <c r="D21" s="62"/>
      <c r="E21" s="215"/>
      <c r="F21" s="216"/>
      <c r="G21" s="215"/>
      <c r="H21" s="216"/>
      <c r="I21" s="215">
        <f>SUM(I16:J20)</f>
        <v>0</v>
      </c>
      <c r="J21" s="234"/>
    </row>
    <row r="22" spans="1:10" ht="33" customHeight="1" x14ac:dyDescent="0.3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199">
        <f>A25</f>
        <v>0</v>
      </c>
      <c r="H26" s="200"/>
      <c r="I26" s="200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7.75" hidden="1" customHeight="1" thickBot="1" x14ac:dyDescent="0.35">
      <c r="A28" s="2"/>
      <c r="B28" s="113" t="s">
        <v>23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35">
        <f>A27</f>
        <v>0</v>
      </c>
      <c r="H29" s="235"/>
      <c r="I29" s="235"/>
      <c r="J29" s="120" t="s">
        <v>64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1"/>
      <c r="D34" s="237"/>
      <c r="E34" s="238"/>
      <c r="G34" s="239"/>
      <c r="H34" s="240"/>
      <c r="I34" s="240"/>
      <c r="J34" s="25"/>
    </row>
    <row r="35" spans="1:10" ht="12.75" customHeight="1" x14ac:dyDescent="0.3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3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3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3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3">
      <c r="A39" s="89">
        <v>1</v>
      </c>
      <c r="B39" s="99" t="s">
        <v>61</v>
      </c>
      <c r="C39" s="241"/>
      <c r="D39" s="241"/>
      <c r="E39" s="241"/>
      <c r="F39" s="100">
        <f>'D.2 D.2.3 Pol'!AE319</f>
        <v>0</v>
      </c>
      <c r="G39" s="101">
        <f>'D.2 D.2.3 Pol'!AF319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3">
      <c r="A40" s="89">
        <v>2</v>
      </c>
      <c r="B40" s="104"/>
      <c r="C40" s="242" t="s">
        <v>62</v>
      </c>
      <c r="D40" s="242"/>
      <c r="E40" s="242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3">
      <c r="A41" s="89">
        <v>2</v>
      </c>
      <c r="B41" s="104" t="s">
        <v>45</v>
      </c>
      <c r="C41" s="242" t="s">
        <v>46</v>
      </c>
      <c r="D41" s="242"/>
      <c r="E41" s="242"/>
      <c r="F41" s="105">
        <f>'D.2 D.2.3 Pol'!AE319</f>
        <v>0</v>
      </c>
      <c r="G41" s="106">
        <f>'D.2 D.2.3 Pol'!AF319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3">
      <c r="A42" s="89">
        <v>3</v>
      </c>
      <c r="B42" s="108" t="s">
        <v>43</v>
      </c>
      <c r="C42" s="241" t="s">
        <v>44</v>
      </c>
      <c r="D42" s="241"/>
      <c r="E42" s="241"/>
      <c r="F42" s="109">
        <f>'D.2 D.2.3 Pol'!AE319</f>
        <v>0</v>
      </c>
      <c r="G42" s="102">
        <f>'D.2 D.2.3 Pol'!AF319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3">
      <c r="A43" s="89"/>
      <c r="B43" s="243" t="s">
        <v>63</v>
      </c>
      <c r="C43" s="244"/>
      <c r="D43" s="244"/>
      <c r="E43" s="245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3">
      <c r="A45" t="s">
        <v>65</v>
      </c>
      <c r="B45" t="s">
        <v>384</v>
      </c>
    </row>
    <row r="46" spans="1:10" x14ac:dyDescent="0.3">
      <c r="A46" t="s">
        <v>66</v>
      </c>
      <c r="B46" t="s">
        <v>67</v>
      </c>
    </row>
    <row r="47" spans="1:10" x14ac:dyDescent="0.3">
      <c r="A47" t="s">
        <v>68</v>
      </c>
      <c r="B47" t="s">
        <v>69</v>
      </c>
    </row>
    <row r="50" spans="1:10" ht="15.45" x14ac:dyDescent="0.4">
      <c r="B50" s="121" t="s">
        <v>70</v>
      </c>
    </row>
    <row r="52" spans="1:10" ht="25.5" customHeight="1" x14ac:dyDescent="0.3">
      <c r="A52" s="123"/>
      <c r="B52" s="126" t="s">
        <v>17</v>
      </c>
      <c r="C52" s="126" t="s">
        <v>5</v>
      </c>
      <c r="D52" s="127"/>
      <c r="E52" s="127"/>
      <c r="F52" s="128" t="s">
        <v>71</v>
      </c>
      <c r="G52" s="128"/>
      <c r="H52" s="128"/>
      <c r="I52" s="128" t="s">
        <v>29</v>
      </c>
      <c r="J52" s="128" t="s">
        <v>0</v>
      </c>
    </row>
    <row r="53" spans="1:10" ht="36.75" customHeight="1" x14ac:dyDescent="0.3">
      <c r="A53" s="124"/>
      <c r="B53" s="129" t="s">
        <v>72</v>
      </c>
      <c r="C53" s="246" t="s">
        <v>73</v>
      </c>
      <c r="D53" s="247"/>
      <c r="E53" s="247"/>
      <c r="F53" s="136" t="s">
        <v>24</v>
      </c>
      <c r="G53" s="137"/>
      <c r="H53" s="137"/>
      <c r="I53" s="137">
        <f>'D.2 D.2.3 Pol'!G8</f>
        <v>0</v>
      </c>
      <c r="J53" s="133" t="str">
        <f>IF(I59=0,"",I53/I59*100)</f>
        <v/>
      </c>
    </row>
    <row r="54" spans="1:10" ht="36.75" customHeight="1" x14ac:dyDescent="0.3">
      <c r="A54" s="124"/>
      <c r="B54" s="129" t="s">
        <v>74</v>
      </c>
      <c r="C54" s="246" t="s">
        <v>75</v>
      </c>
      <c r="D54" s="247"/>
      <c r="E54" s="247"/>
      <c r="F54" s="136" t="s">
        <v>24</v>
      </c>
      <c r="G54" s="137"/>
      <c r="H54" s="137"/>
      <c r="I54" s="137">
        <f>'D.2 D.2.3 Pol'!G77</f>
        <v>0</v>
      </c>
      <c r="J54" s="133" t="str">
        <f>IF(I59=0,"",I54/I59*100)</f>
        <v/>
      </c>
    </row>
    <row r="55" spans="1:10" ht="36.75" customHeight="1" x14ac:dyDescent="0.3">
      <c r="A55" s="124"/>
      <c r="B55" s="129" t="s">
        <v>76</v>
      </c>
      <c r="C55" s="246" t="s">
        <v>77</v>
      </c>
      <c r="D55" s="247"/>
      <c r="E55" s="247"/>
      <c r="F55" s="136" t="s">
        <v>24</v>
      </c>
      <c r="G55" s="137"/>
      <c r="H55" s="137"/>
      <c r="I55" s="137">
        <f>'D.2 D.2.3 Pol'!G81</f>
        <v>0</v>
      </c>
      <c r="J55" s="133" t="str">
        <f>IF(I59=0,"",I55/I59*100)</f>
        <v/>
      </c>
    </row>
    <row r="56" spans="1:10" ht="36.75" customHeight="1" x14ac:dyDescent="0.3">
      <c r="A56" s="124"/>
      <c r="B56" s="129" t="s">
        <v>78</v>
      </c>
      <c r="C56" s="246" t="s">
        <v>79</v>
      </c>
      <c r="D56" s="247"/>
      <c r="E56" s="247"/>
      <c r="F56" s="136" t="s">
        <v>24</v>
      </c>
      <c r="G56" s="137"/>
      <c r="H56" s="137"/>
      <c r="I56" s="137">
        <f>'D.2 D.2.3 Pol'!G307</f>
        <v>0</v>
      </c>
      <c r="J56" s="133" t="str">
        <f>IF(I59=0,"",I56/I59*100)</f>
        <v/>
      </c>
    </row>
    <row r="57" spans="1:10" ht="36.75" customHeight="1" x14ac:dyDescent="0.3">
      <c r="A57" s="124"/>
      <c r="B57" s="129" t="s">
        <v>80</v>
      </c>
      <c r="C57" s="246" t="s">
        <v>27</v>
      </c>
      <c r="D57" s="247"/>
      <c r="E57" s="247"/>
      <c r="F57" s="136" t="s">
        <v>80</v>
      </c>
      <c r="G57" s="137"/>
      <c r="H57" s="137"/>
      <c r="I57" s="137">
        <f>'D.2 D.2.3 Pol'!G311</f>
        <v>0</v>
      </c>
      <c r="J57" s="133" t="str">
        <f>IF(I59=0,"",I57/I59*100)</f>
        <v/>
      </c>
    </row>
    <row r="58" spans="1:10" ht="36.75" customHeight="1" x14ac:dyDescent="0.3">
      <c r="A58" s="124"/>
      <c r="B58" s="129" t="s">
        <v>81</v>
      </c>
      <c r="C58" s="246" t="s">
        <v>28</v>
      </c>
      <c r="D58" s="247"/>
      <c r="E58" s="247"/>
      <c r="F58" s="136" t="s">
        <v>81</v>
      </c>
      <c r="G58" s="137"/>
      <c r="H58" s="137"/>
      <c r="I58" s="137">
        <f>'D.2 D.2.3 Pol'!G314</f>
        <v>0</v>
      </c>
      <c r="J58" s="133" t="str">
        <f>IF(I59=0,"",I58/I59*100)</f>
        <v/>
      </c>
    </row>
    <row r="59" spans="1:10" ht="25.5" customHeight="1" x14ac:dyDescent="0.3">
      <c r="A59" s="125"/>
      <c r="B59" s="130" t="s">
        <v>1</v>
      </c>
      <c r="C59" s="131"/>
      <c r="D59" s="132"/>
      <c r="E59" s="132"/>
      <c r="F59" s="138"/>
      <c r="G59" s="139"/>
      <c r="H59" s="139"/>
      <c r="I59" s="139">
        <f>SUM(I53:I58)</f>
        <v>0</v>
      </c>
      <c r="J59" s="134">
        <f>SUM(J53:J58)</f>
        <v>0</v>
      </c>
    </row>
    <row r="60" spans="1:10" x14ac:dyDescent="0.3">
      <c r="F60" s="88"/>
      <c r="G60" s="88"/>
      <c r="H60" s="88"/>
      <c r="I60" s="88"/>
      <c r="J60" s="135"/>
    </row>
    <row r="61" spans="1:10" x14ac:dyDescent="0.3">
      <c r="F61" s="88"/>
      <c r="G61" s="88"/>
      <c r="H61" s="88"/>
      <c r="I61" s="88"/>
      <c r="J61" s="135"/>
    </row>
    <row r="62" spans="1:10" x14ac:dyDescent="0.3">
      <c r="F62" s="88"/>
      <c r="G62" s="88"/>
      <c r="H62" s="88"/>
      <c r="I62" s="88"/>
      <c r="J62" s="135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248" t="s">
        <v>6</v>
      </c>
      <c r="B1" s="248"/>
      <c r="C1" s="249"/>
      <c r="D1" s="248"/>
      <c r="E1" s="248"/>
      <c r="F1" s="248"/>
      <c r="G1" s="248"/>
    </row>
    <row r="2" spans="1:7" ht="25" customHeight="1" x14ac:dyDescent="0.3">
      <c r="A2" s="50" t="s">
        <v>7</v>
      </c>
      <c r="B2" s="49"/>
      <c r="C2" s="250"/>
      <c r="D2" s="250"/>
      <c r="E2" s="250"/>
      <c r="F2" s="250"/>
      <c r="G2" s="251"/>
    </row>
    <row r="3" spans="1:7" ht="25" customHeight="1" x14ac:dyDescent="0.3">
      <c r="A3" s="50" t="s">
        <v>8</v>
      </c>
      <c r="B3" s="49"/>
      <c r="C3" s="250"/>
      <c r="D3" s="250"/>
      <c r="E3" s="250"/>
      <c r="F3" s="250"/>
      <c r="G3" s="251"/>
    </row>
    <row r="4" spans="1:7" ht="25" customHeight="1" x14ac:dyDescent="0.3">
      <c r="A4" s="50" t="s">
        <v>9</v>
      </c>
      <c r="B4" s="49"/>
      <c r="C4" s="250"/>
      <c r="D4" s="250"/>
      <c r="E4" s="250"/>
      <c r="F4" s="250"/>
      <c r="G4" s="251"/>
    </row>
    <row r="5" spans="1:7" x14ac:dyDescent="0.3">
      <c r="B5" s="4"/>
      <c r="C5" s="5"/>
      <c r="D5" s="6"/>
    </row>
  </sheetData>
  <sheetProtection algorithmName="SHA-512" hashValue="NKwRUbnc47ISQ3RUjjuynYbkYNUUrQHFXxOarBk9R1YJHcgN8XJ1FzPO5MrFkWJGuD07oa4H+ptHHnEoSxDwGQ==" saltValue="pEFc99lNoGzFKOQXjrOdk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1C532-7A53-4E11-91C6-78722A1700D2}">
  <sheetPr>
    <outlinePr summaryBelow="0"/>
  </sheetPr>
  <dimension ref="A1:BH5003"/>
  <sheetViews>
    <sheetView tabSelected="1" workbookViewId="0">
      <pane ySplit="7" topLeftCell="A8" activePane="bottomLeft" state="frozen"/>
      <selection pane="bottomLeft" activeCell="A317" sqref="A317"/>
    </sheetView>
  </sheetViews>
  <sheetFormatPr defaultRowHeight="12.45" outlineLevelRow="3" x14ac:dyDescent="0.3"/>
  <cols>
    <col min="1" max="1" width="3.3828125" customWidth="1"/>
    <col min="2" max="2" width="12.53515625" style="122" customWidth="1"/>
    <col min="3" max="3" width="63.3046875" style="122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1" width="0" hidden="1" customWidth="1"/>
    <col min="14" max="17" width="0" hidden="1" customWidth="1"/>
    <col min="18" max="18" width="6.84375" customWidth="1"/>
    <col min="20" max="25" width="0" hidden="1" customWidth="1"/>
    <col min="29" max="29" width="0" hidden="1" customWidth="1"/>
    <col min="31" max="41" width="0" hidden="1" customWidth="1"/>
    <col min="53" max="53" width="98.69140625" customWidth="1"/>
  </cols>
  <sheetData>
    <row r="1" spans="1:60" ht="15.75" customHeight="1" x14ac:dyDescent="0.4">
      <c r="A1" s="254" t="s">
        <v>82</v>
      </c>
      <c r="B1" s="254"/>
      <c r="C1" s="254"/>
      <c r="D1" s="254"/>
      <c r="E1" s="254"/>
      <c r="F1" s="254"/>
      <c r="G1" s="254"/>
      <c r="AG1" t="s">
        <v>83</v>
      </c>
    </row>
    <row r="2" spans="1:60" ht="25" customHeight="1" x14ac:dyDescent="0.3">
      <c r="A2" s="50" t="s">
        <v>7</v>
      </c>
      <c r="B2" s="49" t="s">
        <v>49</v>
      </c>
      <c r="C2" s="255" t="s">
        <v>383</v>
      </c>
      <c r="D2" s="256"/>
      <c r="E2" s="256"/>
      <c r="F2" s="256"/>
      <c r="G2" s="257"/>
      <c r="AG2" t="s">
        <v>84</v>
      </c>
    </row>
    <row r="3" spans="1:60" ht="25" customHeight="1" x14ac:dyDescent="0.3">
      <c r="A3" s="50" t="s">
        <v>8</v>
      </c>
      <c r="B3" s="49" t="s">
        <v>45</v>
      </c>
      <c r="C3" s="255" t="s">
        <v>46</v>
      </c>
      <c r="D3" s="256"/>
      <c r="E3" s="256"/>
      <c r="F3" s="256"/>
      <c r="G3" s="257"/>
      <c r="AC3" s="122" t="s">
        <v>84</v>
      </c>
      <c r="AG3" t="s">
        <v>85</v>
      </c>
    </row>
    <row r="4" spans="1:60" ht="25" customHeight="1" x14ac:dyDescent="0.3">
      <c r="A4" s="141" t="s">
        <v>9</v>
      </c>
      <c r="B4" s="142" t="s">
        <v>43</v>
      </c>
      <c r="C4" s="258" t="s">
        <v>44</v>
      </c>
      <c r="D4" s="259"/>
      <c r="E4" s="259"/>
      <c r="F4" s="259"/>
      <c r="G4" s="260"/>
      <c r="AG4" t="s">
        <v>86</v>
      </c>
    </row>
    <row r="5" spans="1:60" x14ac:dyDescent="0.3">
      <c r="D5" s="10"/>
    </row>
    <row r="6" spans="1:60" ht="37.299999999999997" x14ac:dyDescent="0.3">
      <c r="A6" s="144" t="s">
        <v>87</v>
      </c>
      <c r="B6" s="146" t="s">
        <v>88</v>
      </c>
      <c r="C6" s="146" t="s">
        <v>89</v>
      </c>
      <c r="D6" s="145" t="s">
        <v>90</v>
      </c>
      <c r="E6" s="144" t="s">
        <v>91</v>
      </c>
      <c r="F6" s="143" t="s">
        <v>92</v>
      </c>
      <c r="G6" s="144" t="s">
        <v>29</v>
      </c>
      <c r="H6" s="147" t="s">
        <v>30</v>
      </c>
      <c r="I6" s="147" t="s">
        <v>93</v>
      </c>
      <c r="J6" s="147" t="s">
        <v>31</v>
      </c>
      <c r="K6" s="147" t="s">
        <v>94</v>
      </c>
      <c r="L6" s="147" t="s">
        <v>95</v>
      </c>
      <c r="M6" s="147" t="s">
        <v>96</v>
      </c>
      <c r="N6" s="147" t="s">
        <v>97</v>
      </c>
      <c r="O6" s="147" t="s">
        <v>98</v>
      </c>
      <c r="P6" s="147" t="s">
        <v>99</v>
      </c>
      <c r="Q6" s="147" t="s">
        <v>100</v>
      </c>
      <c r="R6" s="147" t="s">
        <v>101</v>
      </c>
      <c r="S6" s="147" t="s">
        <v>102</v>
      </c>
      <c r="T6" s="147" t="s">
        <v>103</v>
      </c>
      <c r="U6" s="147" t="s">
        <v>104</v>
      </c>
      <c r="V6" s="147" t="s">
        <v>105</v>
      </c>
      <c r="W6" s="147" t="s">
        <v>106</v>
      </c>
      <c r="X6" s="147" t="s">
        <v>107</v>
      </c>
      <c r="Y6" s="147" t="s">
        <v>108</v>
      </c>
    </row>
    <row r="7" spans="1:60" hidden="1" x14ac:dyDescent="0.3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3">
      <c r="A8" s="164" t="s">
        <v>109</v>
      </c>
      <c r="B8" s="165" t="s">
        <v>72</v>
      </c>
      <c r="C8" s="186" t="s">
        <v>73</v>
      </c>
      <c r="D8" s="166"/>
      <c r="E8" s="167"/>
      <c r="F8" s="168"/>
      <c r="G8" s="168">
        <f>SUMIF(AG9:AG76,"&lt;&gt;NOR",G9:G76)</f>
        <v>0</v>
      </c>
      <c r="H8" s="168"/>
      <c r="I8" s="168">
        <f>SUM(I9:I76)</f>
        <v>0</v>
      </c>
      <c r="J8" s="168"/>
      <c r="K8" s="168">
        <f>SUM(K9:K76)</f>
        <v>0</v>
      </c>
      <c r="L8" s="168"/>
      <c r="M8" s="168">
        <f>SUM(M9:M76)</f>
        <v>0</v>
      </c>
      <c r="N8" s="167"/>
      <c r="O8" s="167">
        <f>SUM(O9:O76)</f>
        <v>716.54</v>
      </c>
      <c r="P8" s="167"/>
      <c r="Q8" s="167">
        <f>SUM(Q9:Q76)</f>
        <v>0</v>
      </c>
      <c r="R8" s="168"/>
      <c r="S8" s="168"/>
      <c r="T8" s="169"/>
      <c r="U8" s="163"/>
      <c r="V8" s="163">
        <f>SUM(V9:V76)</f>
        <v>4495.0899999999992</v>
      </c>
      <c r="W8" s="163"/>
      <c r="X8" s="163"/>
      <c r="Y8" s="163"/>
      <c r="AG8" t="s">
        <v>110</v>
      </c>
    </row>
    <row r="9" spans="1:60" ht="20.6" outlineLevel="1" x14ac:dyDescent="0.3">
      <c r="A9" s="171">
        <v>1</v>
      </c>
      <c r="B9" s="172" t="s">
        <v>111</v>
      </c>
      <c r="C9" s="187" t="s">
        <v>112</v>
      </c>
      <c r="D9" s="173" t="s">
        <v>113</v>
      </c>
      <c r="E9" s="174">
        <v>200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4.0000000000000003E-5</v>
      </c>
      <c r="O9" s="174">
        <f>ROUND(E9*N9,2)</f>
        <v>0.01</v>
      </c>
      <c r="P9" s="174">
        <v>0</v>
      </c>
      <c r="Q9" s="174">
        <f>ROUND(E9*P9,2)</f>
        <v>0</v>
      </c>
      <c r="R9" s="176" t="s">
        <v>114</v>
      </c>
      <c r="S9" s="176" t="s">
        <v>115</v>
      </c>
      <c r="T9" s="177" t="s">
        <v>115</v>
      </c>
      <c r="U9" s="158">
        <v>0.3</v>
      </c>
      <c r="V9" s="158">
        <f>ROUND(E9*U9,2)</f>
        <v>60</v>
      </c>
      <c r="W9" s="158"/>
      <c r="X9" s="158" t="s">
        <v>116</v>
      </c>
      <c r="Y9" s="158" t="s">
        <v>117</v>
      </c>
      <c r="Z9" s="148"/>
      <c r="AA9" s="148"/>
      <c r="AB9" s="148"/>
      <c r="AC9" s="148"/>
      <c r="AD9" s="148"/>
      <c r="AE9" s="148"/>
      <c r="AF9" s="148"/>
      <c r="AG9" s="148" t="s">
        <v>118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3">
      <c r="A10" s="155"/>
      <c r="B10" s="156"/>
      <c r="C10" s="252" t="s">
        <v>119</v>
      </c>
      <c r="D10" s="253"/>
      <c r="E10" s="253"/>
      <c r="F10" s="253"/>
      <c r="G10" s="253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120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8" t="str">
        <f>C10</f>
        <v>na vzdálenost od hladiny vody v jímce po výšku roviny proložené osou nejvyššího bodu výtlačného potrubí. Včetně odpadní potrubí v délce do 20 m.</v>
      </c>
      <c r="BB10" s="148"/>
      <c r="BC10" s="148"/>
      <c r="BD10" s="148"/>
      <c r="BE10" s="148"/>
      <c r="BF10" s="148"/>
      <c r="BG10" s="148"/>
      <c r="BH10" s="148"/>
    </row>
    <row r="11" spans="1:60" ht="20.6" outlineLevel="1" x14ac:dyDescent="0.3">
      <c r="A11" s="171">
        <v>2</v>
      </c>
      <c r="B11" s="172" t="s">
        <v>121</v>
      </c>
      <c r="C11" s="187" t="s">
        <v>122</v>
      </c>
      <c r="D11" s="173" t="s">
        <v>123</v>
      </c>
      <c r="E11" s="174">
        <v>60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6" t="s">
        <v>114</v>
      </c>
      <c r="S11" s="176" t="s">
        <v>115</v>
      </c>
      <c r="T11" s="177" t="s">
        <v>115</v>
      </c>
      <c r="U11" s="158">
        <v>0</v>
      </c>
      <c r="V11" s="158">
        <f>ROUND(E11*U11,2)</f>
        <v>0</v>
      </c>
      <c r="W11" s="158"/>
      <c r="X11" s="158" t="s">
        <v>116</v>
      </c>
      <c r="Y11" s="158" t="s">
        <v>117</v>
      </c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1" outlineLevel="2" x14ac:dyDescent="0.3">
      <c r="A12" s="155"/>
      <c r="B12" s="156"/>
      <c r="C12" s="252" t="s">
        <v>124</v>
      </c>
      <c r="D12" s="253"/>
      <c r="E12" s="253"/>
      <c r="F12" s="253"/>
      <c r="G12" s="253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120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78" t="str">
        <f>C12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2" s="148"/>
      <c r="BC12" s="148"/>
      <c r="BD12" s="148"/>
      <c r="BE12" s="148"/>
      <c r="BF12" s="148"/>
      <c r="BG12" s="148"/>
      <c r="BH12" s="148"/>
    </row>
    <row r="13" spans="1:60" outlineLevel="1" x14ac:dyDescent="0.3">
      <c r="A13" s="171">
        <v>3</v>
      </c>
      <c r="B13" s="172" t="s">
        <v>125</v>
      </c>
      <c r="C13" s="187" t="s">
        <v>126</v>
      </c>
      <c r="D13" s="173" t="s">
        <v>127</v>
      </c>
      <c r="E13" s="174">
        <v>1749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6" t="s">
        <v>114</v>
      </c>
      <c r="S13" s="176" t="s">
        <v>115</v>
      </c>
      <c r="T13" s="177" t="s">
        <v>115</v>
      </c>
      <c r="U13" s="158">
        <v>0.11</v>
      </c>
      <c r="V13" s="158">
        <f>ROUND(E13*U13,2)</f>
        <v>192.39</v>
      </c>
      <c r="W13" s="158"/>
      <c r="X13" s="158" t="s">
        <v>116</v>
      </c>
      <c r="Y13" s="158" t="s">
        <v>117</v>
      </c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1" outlineLevel="2" x14ac:dyDescent="0.3">
      <c r="A14" s="155"/>
      <c r="B14" s="156"/>
      <c r="C14" s="252" t="s">
        <v>128</v>
      </c>
      <c r="D14" s="253"/>
      <c r="E14" s="253"/>
      <c r="F14" s="253"/>
      <c r="G14" s="253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120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78" t="str">
        <f>C14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4" s="148"/>
      <c r="BC14" s="148"/>
      <c r="BD14" s="148"/>
      <c r="BE14" s="148"/>
      <c r="BF14" s="148"/>
      <c r="BG14" s="148"/>
      <c r="BH14" s="148"/>
    </row>
    <row r="15" spans="1:60" ht="21" outlineLevel="2" x14ac:dyDescent="0.3">
      <c r="A15" s="155"/>
      <c r="B15" s="156"/>
      <c r="C15" s="261" t="s">
        <v>129</v>
      </c>
      <c r="D15" s="262"/>
      <c r="E15" s="262"/>
      <c r="F15" s="262"/>
      <c r="G15" s="262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130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8" t="str">
        <f>C15</f>
        <v>(Pozn.: odstranění stáv. zpevněné plochy vč. nové zpevněné plochy je dodávkou PD Stavby - komunikací,  výkop v nezpevněné ploše - výšku upraveného terénu koordinovat s PD Stavby a komunikací)</v>
      </c>
      <c r="BB15" s="148"/>
      <c r="BC15" s="148"/>
      <c r="BD15" s="148"/>
      <c r="BE15" s="148"/>
      <c r="BF15" s="148"/>
      <c r="BG15" s="148"/>
      <c r="BH15" s="148"/>
    </row>
    <row r="16" spans="1:60" outlineLevel="2" x14ac:dyDescent="0.3">
      <c r="A16" s="155"/>
      <c r="B16" s="156"/>
      <c r="C16" s="188" t="s">
        <v>131</v>
      </c>
      <c r="D16" s="159"/>
      <c r="E16" s="160">
        <v>241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132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3" x14ac:dyDescent="0.3">
      <c r="A17" s="155"/>
      <c r="B17" s="156"/>
      <c r="C17" s="188" t="s">
        <v>133</v>
      </c>
      <c r="D17" s="159"/>
      <c r="E17" s="160">
        <v>724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132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3">
      <c r="A18" s="155"/>
      <c r="B18" s="156"/>
      <c r="C18" s="188" t="s">
        <v>134</v>
      </c>
      <c r="D18" s="159"/>
      <c r="E18" s="160">
        <v>162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132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3" x14ac:dyDescent="0.3">
      <c r="A19" s="155"/>
      <c r="B19" s="156"/>
      <c r="C19" s="188" t="s">
        <v>135</v>
      </c>
      <c r="D19" s="159"/>
      <c r="E19" s="160">
        <v>45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132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3" x14ac:dyDescent="0.3">
      <c r="A20" s="155"/>
      <c r="B20" s="156"/>
      <c r="C20" s="188" t="s">
        <v>136</v>
      </c>
      <c r="D20" s="159"/>
      <c r="E20" s="160">
        <v>107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132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3" x14ac:dyDescent="0.3">
      <c r="A21" s="155"/>
      <c r="B21" s="156"/>
      <c r="C21" s="188" t="s">
        <v>137</v>
      </c>
      <c r="D21" s="159"/>
      <c r="E21" s="160">
        <v>51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132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3" x14ac:dyDescent="0.3">
      <c r="A22" s="155"/>
      <c r="B22" s="156"/>
      <c r="C22" s="188" t="s">
        <v>138</v>
      </c>
      <c r="D22" s="159"/>
      <c r="E22" s="160">
        <v>117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132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3" x14ac:dyDescent="0.3">
      <c r="A23" s="155"/>
      <c r="B23" s="156"/>
      <c r="C23" s="188" t="s">
        <v>139</v>
      </c>
      <c r="D23" s="159"/>
      <c r="E23" s="160">
        <v>287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132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3">
      <c r="A24" s="155"/>
      <c r="B24" s="156"/>
      <c r="C24" s="188" t="s">
        <v>140</v>
      </c>
      <c r="D24" s="159"/>
      <c r="E24" s="160">
        <v>15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132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3">
      <c r="A25" s="171">
        <v>4</v>
      </c>
      <c r="B25" s="172" t="s">
        <v>141</v>
      </c>
      <c r="C25" s="187" t="s">
        <v>142</v>
      </c>
      <c r="D25" s="173" t="s">
        <v>127</v>
      </c>
      <c r="E25" s="174">
        <v>1749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6" t="s">
        <v>114</v>
      </c>
      <c r="S25" s="176" t="s">
        <v>115</v>
      </c>
      <c r="T25" s="177" t="s">
        <v>115</v>
      </c>
      <c r="U25" s="158">
        <v>0.08</v>
      </c>
      <c r="V25" s="158">
        <f>ROUND(E25*U25,2)</f>
        <v>139.91999999999999</v>
      </c>
      <c r="W25" s="158"/>
      <c r="X25" s="158" t="s">
        <v>116</v>
      </c>
      <c r="Y25" s="158" t="s">
        <v>117</v>
      </c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1" outlineLevel="2" x14ac:dyDescent="0.3">
      <c r="A26" s="155"/>
      <c r="B26" s="156"/>
      <c r="C26" s="252" t="s">
        <v>128</v>
      </c>
      <c r="D26" s="253"/>
      <c r="E26" s="253"/>
      <c r="F26" s="253"/>
      <c r="G26" s="253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120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78" t="str">
        <f>C26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6" s="148"/>
      <c r="BC26" s="148"/>
      <c r="BD26" s="148"/>
      <c r="BE26" s="148"/>
      <c r="BF26" s="148"/>
      <c r="BG26" s="148"/>
      <c r="BH26" s="148"/>
    </row>
    <row r="27" spans="1:60" outlineLevel="1" x14ac:dyDescent="0.3">
      <c r="A27" s="171">
        <v>5</v>
      </c>
      <c r="B27" s="172" t="s">
        <v>143</v>
      </c>
      <c r="C27" s="187" t="s">
        <v>144</v>
      </c>
      <c r="D27" s="173" t="s">
        <v>145</v>
      </c>
      <c r="E27" s="174">
        <v>1240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4">
        <v>9.8999999999999999E-4</v>
      </c>
      <c r="O27" s="174">
        <f>ROUND(E27*N27,2)</f>
        <v>1.23</v>
      </c>
      <c r="P27" s="174">
        <v>0</v>
      </c>
      <c r="Q27" s="174">
        <f>ROUND(E27*P27,2)</f>
        <v>0</v>
      </c>
      <c r="R27" s="176" t="s">
        <v>114</v>
      </c>
      <c r="S27" s="176" t="s">
        <v>115</v>
      </c>
      <c r="T27" s="177" t="s">
        <v>115</v>
      </c>
      <c r="U27" s="158">
        <v>0.24</v>
      </c>
      <c r="V27" s="158">
        <f>ROUND(E27*U27,2)</f>
        <v>297.60000000000002</v>
      </c>
      <c r="W27" s="158"/>
      <c r="X27" s="158" t="s">
        <v>116</v>
      </c>
      <c r="Y27" s="158" t="s">
        <v>117</v>
      </c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3">
      <c r="A28" s="155"/>
      <c r="B28" s="156"/>
      <c r="C28" s="252" t="s">
        <v>146</v>
      </c>
      <c r="D28" s="253"/>
      <c r="E28" s="253"/>
      <c r="F28" s="253"/>
      <c r="G28" s="253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120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3">
      <c r="A29" s="155"/>
      <c r="B29" s="156"/>
      <c r="C29" s="188" t="s">
        <v>147</v>
      </c>
      <c r="D29" s="159"/>
      <c r="E29" s="160">
        <v>176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132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3" x14ac:dyDescent="0.3">
      <c r="A30" s="155"/>
      <c r="B30" s="156"/>
      <c r="C30" s="188" t="s">
        <v>148</v>
      </c>
      <c r="D30" s="159"/>
      <c r="E30" s="160">
        <v>274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132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3" x14ac:dyDescent="0.3">
      <c r="A31" s="155"/>
      <c r="B31" s="156"/>
      <c r="C31" s="188" t="s">
        <v>149</v>
      </c>
      <c r="D31" s="159"/>
      <c r="E31" s="160">
        <v>83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132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3">
      <c r="A32" s="155"/>
      <c r="B32" s="156"/>
      <c r="C32" s="188" t="s">
        <v>150</v>
      </c>
      <c r="D32" s="159"/>
      <c r="E32" s="160">
        <v>27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132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3" x14ac:dyDescent="0.3">
      <c r="A33" s="155"/>
      <c r="B33" s="156"/>
      <c r="C33" s="188" t="s">
        <v>151</v>
      </c>
      <c r="D33" s="159"/>
      <c r="E33" s="160">
        <v>19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132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3" x14ac:dyDescent="0.3">
      <c r="A34" s="155"/>
      <c r="B34" s="156"/>
      <c r="C34" s="188" t="s">
        <v>152</v>
      </c>
      <c r="D34" s="159"/>
      <c r="E34" s="160">
        <v>29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132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3" x14ac:dyDescent="0.3">
      <c r="A35" s="155"/>
      <c r="B35" s="156"/>
      <c r="C35" s="188" t="s">
        <v>153</v>
      </c>
      <c r="D35" s="159"/>
      <c r="E35" s="160">
        <v>92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132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3" x14ac:dyDescent="0.3">
      <c r="A36" s="155"/>
      <c r="B36" s="156"/>
      <c r="C36" s="188" t="s">
        <v>154</v>
      </c>
      <c r="D36" s="159"/>
      <c r="E36" s="160">
        <v>102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132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3" x14ac:dyDescent="0.3">
      <c r="A37" s="155"/>
      <c r="B37" s="156"/>
      <c r="C37" s="188" t="s">
        <v>155</v>
      </c>
      <c r="D37" s="159"/>
      <c r="E37" s="160">
        <v>438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132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3">
      <c r="A38" s="171">
        <v>6</v>
      </c>
      <c r="B38" s="172" t="s">
        <v>156</v>
      </c>
      <c r="C38" s="187" t="s">
        <v>157</v>
      </c>
      <c r="D38" s="173" t="s">
        <v>145</v>
      </c>
      <c r="E38" s="174">
        <v>1360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4">
        <v>8.5999999999999998E-4</v>
      </c>
      <c r="O38" s="174">
        <f>ROUND(E38*N38,2)</f>
        <v>1.17</v>
      </c>
      <c r="P38" s="174">
        <v>0</v>
      </c>
      <c r="Q38" s="174">
        <f>ROUND(E38*P38,2)</f>
        <v>0</v>
      </c>
      <c r="R38" s="176" t="s">
        <v>114</v>
      </c>
      <c r="S38" s="176" t="s">
        <v>115</v>
      </c>
      <c r="T38" s="177" t="s">
        <v>115</v>
      </c>
      <c r="U38" s="158">
        <v>0.47899999999999998</v>
      </c>
      <c r="V38" s="158">
        <f>ROUND(E38*U38,2)</f>
        <v>651.44000000000005</v>
      </c>
      <c r="W38" s="158"/>
      <c r="X38" s="158" t="s">
        <v>116</v>
      </c>
      <c r="Y38" s="158" t="s">
        <v>117</v>
      </c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3">
      <c r="A39" s="155"/>
      <c r="B39" s="156"/>
      <c r="C39" s="252" t="s">
        <v>146</v>
      </c>
      <c r="D39" s="253"/>
      <c r="E39" s="253"/>
      <c r="F39" s="253"/>
      <c r="G39" s="253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120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3">
      <c r="A40" s="155"/>
      <c r="B40" s="156"/>
      <c r="C40" s="188" t="s">
        <v>158</v>
      </c>
      <c r="D40" s="159"/>
      <c r="E40" s="160">
        <v>209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132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3">
      <c r="A41" s="155"/>
      <c r="B41" s="156"/>
      <c r="C41" s="188" t="s">
        <v>159</v>
      </c>
      <c r="D41" s="159"/>
      <c r="E41" s="160">
        <v>789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132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3" x14ac:dyDescent="0.3">
      <c r="A42" s="155"/>
      <c r="B42" s="156"/>
      <c r="C42" s="188" t="s">
        <v>160</v>
      </c>
      <c r="D42" s="159"/>
      <c r="E42" s="160">
        <v>186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132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3">
      <c r="A43" s="155"/>
      <c r="B43" s="156"/>
      <c r="C43" s="188" t="s">
        <v>161</v>
      </c>
      <c r="D43" s="159"/>
      <c r="E43" s="160">
        <v>61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132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3">
      <c r="A44" s="155"/>
      <c r="B44" s="156"/>
      <c r="C44" s="188" t="s">
        <v>151</v>
      </c>
      <c r="D44" s="159"/>
      <c r="E44" s="160">
        <v>19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132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3">
      <c r="A45" s="155"/>
      <c r="B45" s="156"/>
      <c r="C45" s="188" t="s">
        <v>162</v>
      </c>
      <c r="D45" s="159"/>
      <c r="E45" s="160">
        <v>96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132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3">
      <c r="A46" s="171">
        <v>7</v>
      </c>
      <c r="B46" s="172" t="s">
        <v>163</v>
      </c>
      <c r="C46" s="187" t="s">
        <v>164</v>
      </c>
      <c r="D46" s="173" t="s">
        <v>145</v>
      </c>
      <c r="E46" s="174">
        <v>108</v>
      </c>
      <c r="F46" s="175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21</v>
      </c>
      <c r="M46" s="176">
        <f>G46*(1+L46/100)</f>
        <v>0</v>
      </c>
      <c r="N46" s="174">
        <v>1.1900000000000001E-3</v>
      </c>
      <c r="O46" s="174">
        <f>ROUND(E46*N46,2)</f>
        <v>0.13</v>
      </c>
      <c r="P46" s="174">
        <v>0</v>
      </c>
      <c r="Q46" s="174">
        <f>ROUND(E46*P46,2)</f>
        <v>0</v>
      </c>
      <c r="R46" s="176" t="s">
        <v>114</v>
      </c>
      <c r="S46" s="176" t="s">
        <v>115</v>
      </c>
      <c r="T46" s="177" t="s">
        <v>115</v>
      </c>
      <c r="U46" s="158">
        <v>0.63700000000000001</v>
      </c>
      <c r="V46" s="158">
        <f>ROUND(E46*U46,2)</f>
        <v>68.8</v>
      </c>
      <c r="W46" s="158"/>
      <c r="X46" s="158" t="s">
        <v>116</v>
      </c>
      <c r="Y46" s="158" t="s">
        <v>117</v>
      </c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3">
      <c r="A47" s="155"/>
      <c r="B47" s="156"/>
      <c r="C47" s="252" t="s">
        <v>146</v>
      </c>
      <c r="D47" s="253"/>
      <c r="E47" s="253"/>
      <c r="F47" s="253"/>
      <c r="G47" s="253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120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3">
      <c r="A48" s="155"/>
      <c r="B48" s="156"/>
      <c r="C48" s="188" t="s">
        <v>165</v>
      </c>
      <c r="D48" s="159"/>
      <c r="E48" s="160">
        <v>108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132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3">
      <c r="A49" s="171">
        <v>8</v>
      </c>
      <c r="B49" s="172" t="s">
        <v>166</v>
      </c>
      <c r="C49" s="187" t="s">
        <v>167</v>
      </c>
      <c r="D49" s="173" t="s">
        <v>145</v>
      </c>
      <c r="E49" s="174">
        <v>1240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4">
        <v>0</v>
      </c>
      <c r="O49" s="174">
        <f>ROUND(E49*N49,2)</f>
        <v>0</v>
      </c>
      <c r="P49" s="174">
        <v>0</v>
      </c>
      <c r="Q49" s="174">
        <f>ROUND(E49*P49,2)</f>
        <v>0</v>
      </c>
      <c r="R49" s="176" t="s">
        <v>114</v>
      </c>
      <c r="S49" s="176" t="s">
        <v>115</v>
      </c>
      <c r="T49" s="177" t="s">
        <v>115</v>
      </c>
      <c r="U49" s="158">
        <v>7.0000000000000007E-2</v>
      </c>
      <c r="V49" s="158">
        <f>ROUND(E49*U49,2)</f>
        <v>86.8</v>
      </c>
      <c r="W49" s="158"/>
      <c r="X49" s="158" t="s">
        <v>116</v>
      </c>
      <c r="Y49" s="158" t="s">
        <v>117</v>
      </c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3">
      <c r="A50" s="155"/>
      <c r="B50" s="156"/>
      <c r="C50" s="252" t="s">
        <v>168</v>
      </c>
      <c r="D50" s="253"/>
      <c r="E50" s="253"/>
      <c r="F50" s="253"/>
      <c r="G50" s="253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120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3">
      <c r="A51" s="171">
        <v>9</v>
      </c>
      <c r="B51" s="172" t="s">
        <v>169</v>
      </c>
      <c r="C51" s="187" t="s">
        <v>170</v>
      </c>
      <c r="D51" s="173" t="s">
        <v>145</v>
      </c>
      <c r="E51" s="174">
        <v>1360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4">
        <v>0</v>
      </c>
      <c r="O51" s="174">
        <f>ROUND(E51*N51,2)</f>
        <v>0</v>
      </c>
      <c r="P51" s="174">
        <v>0</v>
      </c>
      <c r="Q51" s="174">
        <f>ROUND(E51*P51,2)</f>
        <v>0</v>
      </c>
      <c r="R51" s="176" t="s">
        <v>114</v>
      </c>
      <c r="S51" s="176" t="s">
        <v>115</v>
      </c>
      <c r="T51" s="177" t="s">
        <v>115</v>
      </c>
      <c r="U51" s="158">
        <v>0.33</v>
      </c>
      <c r="V51" s="158">
        <f>ROUND(E51*U51,2)</f>
        <v>448.8</v>
      </c>
      <c r="W51" s="158"/>
      <c r="X51" s="158" t="s">
        <v>116</v>
      </c>
      <c r="Y51" s="158" t="s">
        <v>117</v>
      </c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3">
      <c r="A52" s="155"/>
      <c r="B52" s="156"/>
      <c r="C52" s="252" t="s">
        <v>168</v>
      </c>
      <c r="D52" s="253"/>
      <c r="E52" s="253"/>
      <c r="F52" s="253"/>
      <c r="G52" s="253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120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3">
      <c r="A53" s="171">
        <v>10</v>
      </c>
      <c r="B53" s="172" t="s">
        <v>171</v>
      </c>
      <c r="C53" s="187" t="s">
        <v>172</v>
      </c>
      <c r="D53" s="173" t="s">
        <v>145</v>
      </c>
      <c r="E53" s="174">
        <v>108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4">
        <v>0</v>
      </c>
      <c r="O53" s="174">
        <f>ROUND(E53*N53,2)</f>
        <v>0</v>
      </c>
      <c r="P53" s="174">
        <v>0</v>
      </c>
      <c r="Q53" s="174">
        <f>ROUND(E53*P53,2)</f>
        <v>0</v>
      </c>
      <c r="R53" s="176" t="s">
        <v>114</v>
      </c>
      <c r="S53" s="176" t="s">
        <v>115</v>
      </c>
      <c r="T53" s="177" t="s">
        <v>115</v>
      </c>
      <c r="U53" s="158">
        <v>0.41</v>
      </c>
      <c r="V53" s="158">
        <f>ROUND(E53*U53,2)</f>
        <v>44.28</v>
      </c>
      <c r="W53" s="158"/>
      <c r="X53" s="158" t="s">
        <v>116</v>
      </c>
      <c r="Y53" s="158" t="s">
        <v>117</v>
      </c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3">
      <c r="A54" s="155"/>
      <c r="B54" s="156"/>
      <c r="C54" s="252" t="s">
        <v>168</v>
      </c>
      <c r="D54" s="253"/>
      <c r="E54" s="253"/>
      <c r="F54" s="253"/>
      <c r="G54" s="253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120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3">
      <c r="A55" s="171">
        <v>11</v>
      </c>
      <c r="B55" s="172" t="s">
        <v>173</v>
      </c>
      <c r="C55" s="187" t="s">
        <v>174</v>
      </c>
      <c r="D55" s="173" t="s">
        <v>127</v>
      </c>
      <c r="E55" s="174">
        <v>0</v>
      </c>
      <c r="F55" s="175"/>
      <c r="G55" s="176">
        <f>ROUND(E55*F55,2)</f>
        <v>0</v>
      </c>
      <c r="H55" s="175"/>
      <c r="I55" s="176">
        <f>ROUND(E55*H55,2)</f>
        <v>0</v>
      </c>
      <c r="J55" s="175"/>
      <c r="K55" s="176">
        <f>ROUND(E55*J55,2)</f>
        <v>0</v>
      </c>
      <c r="L55" s="176">
        <v>21</v>
      </c>
      <c r="M55" s="176">
        <f>G55*(1+L55/100)</f>
        <v>0</v>
      </c>
      <c r="N55" s="174">
        <v>0</v>
      </c>
      <c r="O55" s="174">
        <f>ROUND(E55*N55,2)</f>
        <v>0</v>
      </c>
      <c r="P55" s="174">
        <v>0</v>
      </c>
      <c r="Q55" s="174">
        <f>ROUND(E55*P55,2)</f>
        <v>0</v>
      </c>
      <c r="R55" s="176" t="s">
        <v>114</v>
      </c>
      <c r="S55" s="176" t="s">
        <v>115</v>
      </c>
      <c r="T55" s="177" t="s">
        <v>115</v>
      </c>
      <c r="U55" s="158">
        <v>0.35</v>
      </c>
      <c r="V55" s="158">
        <f>ROUND(E55*U55,2)</f>
        <v>0</v>
      </c>
      <c r="W55" s="158"/>
      <c r="X55" s="158" t="s">
        <v>116</v>
      </c>
      <c r="Y55" s="158" t="s">
        <v>117</v>
      </c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3">
      <c r="A56" s="155"/>
      <c r="B56" s="156"/>
      <c r="C56" s="252" t="s">
        <v>175</v>
      </c>
      <c r="D56" s="253"/>
      <c r="E56" s="253"/>
      <c r="F56" s="253"/>
      <c r="G56" s="253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120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78" t="str">
        <f>C56</f>
        <v>bez naložení do dopravní nádoby, ale s vyprázdněním dopravní nádoby na hromadu nebo na dopravní prostředek,</v>
      </c>
      <c r="BB56" s="148"/>
      <c r="BC56" s="148"/>
      <c r="BD56" s="148"/>
      <c r="BE56" s="148"/>
      <c r="BF56" s="148"/>
      <c r="BG56" s="148"/>
      <c r="BH56" s="148"/>
    </row>
    <row r="57" spans="1:60" outlineLevel="1" x14ac:dyDescent="0.3">
      <c r="A57" s="171">
        <v>12</v>
      </c>
      <c r="B57" s="172" t="s">
        <v>176</v>
      </c>
      <c r="C57" s="187" t="s">
        <v>177</v>
      </c>
      <c r="D57" s="173" t="s">
        <v>127</v>
      </c>
      <c r="E57" s="174">
        <v>0</v>
      </c>
      <c r="F57" s="175"/>
      <c r="G57" s="176">
        <f>ROUND(E57*F57,2)</f>
        <v>0</v>
      </c>
      <c r="H57" s="175"/>
      <c r="I57" s="176">
        <f>ROUND(E57*H57,2)</f>
        <v>0</v>
      </c>
      <c r="J57" s="175"/>
      <c r="K57" s="176">
        <f>ROUND(E57*J57,2)</f>
        <v>0</v>
      </c>
      <c r="L57" s="176">
        <v>21</v>
      </c>
      <c r="M57" s="176">
        <f>G57*(1+L57/100)</f>
        <v>0</v>
      </c>
      <c r="N57" s="174">
        <v>0</v>
      </c>
      <c r="O57" s="174">
        <f>ROUND(E57*N57,2)</f>
        <v>0</v>
      </c>
      <c r="P57" s="174">
        <v>0</v>
      </c>
      <c r="Q57" s="174">
        <f>ROUND(E57*P57,2)</f>
        <v>0</v>
      </c>
      <c r="R57" s="176" t="s">
        <v>114</v>
      </c>
      <c r="S57" s="176" t="s">
        <v>115</v>
      </c>
      <c r="T57" s="177" t="s">
        <v>115</v>
      </c>
      <c r="U57" s="158">
        <v>0.52</v>
      </c>
      <c r="V57" s="158">
        <f>ROUND(E57*U57,2)</f>
        <v>0</v>
      </c>
      <c r="W57" s="158"/>
      <c r="X57" s="158" t="s">
        <v>116</v>
      </c>
      <c r="Y57" s="158" t="s">
        <v>117</v>
      </c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3">
      <c r="A58" s="155"/>
      <c r="B58" s="156"/>
      <c r="C58" s="252" t="s">
        <v>175</v>
      </c>
      <c r="D58" s="253"/>
      <c r="E58" s="253"/>
      <c r="F58" s="253"/>
      <c r="G58" s="253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120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78" t="str">
        <f>C58</f>
        <v>bez naložení do dopravní nádoby, ale s vyprázdněním dopravní nádoby na hromadu nebo na dopravní prostředek,</v>
      </c>
      <c r="BB58" s="148"/>
      <c r="BC58" s="148"/>
      <c r="BD58" s="148"/>
      <c r="BE58" s="148"/>
      <c r="BF58" s="148"/>
      <c r="BG58" s="148"/>
      <c r="BH58" s="148"/>
    </row>
    <row r="59" spans="1:60" outlineLevel="1" x14ac:dyDescent="0.3">
      <c r="A59" s="171">
        <v>13</v>
      </c>
      <c r="B59" s="172" t="s">
        <v>178</v>
      </c>
      <c r="C59" s="187" t="s">
        <v>179</v>
      </c>
      <c r="D59" s="173" t="s">
        <v>127</v>
      </c>
      <c r="E59" s="174">
        <v>1749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4">
        <v>0</v>
      </c>
      <c r="O59" s="174">
        <f>ROUND(E59*N59,2)</f>
        <v>0</v>
      </c>
      <c r="P59" s="174">
        <v>0</v>
      </c>
      <c r="Q59" s="174">
        <f>ROUND(E59*P59,2)</f>
        <v>0</v>
      </c>
      <c r="R59" s="176" t="s">
        <v>114</v>
      </c>
      <c r="S59" s="176" t="s">
        <v>115</v>
      </c>
      <c r="T59" s="177" t="s">
        <v>115</v>
      </c>
      <c r="U59" s="158">
        <v>0.09</v>
      </c>
      <c r="V59" s="158">
        <f>ROUND(E59*U59,2)</f>
        <v>157.41</v>
      </c>
      <c r="W59" s="158"/>
      <c r="X59" s="158" t="s">
        <v>116</v>
      </c>
      <c r="Y59" s="158" t="s">
        <v>117</v>
      </c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3">
      <c r="A60" s="155"/>
      <c r="B60" s="156"/>
      <c r="C60" s="252" t="s">
        <v>180</v>
      </c>
      <c r="D60" s="253"/>
      <c r="E60" s="253"/>
      <c r="F60" s="253"/>
      <c r="G60" s="253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120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3">
      <c r="A61" s="171">
        <v>14</v>
      </c>
      <c r="B61" s="172" t="s">
        <v>181</v>
      </c>
      <c r="C61" s="187" t="s">
        <v>182</v>
      </c>
      <c r="D61" s="173" t="s">
        <v>127</v>
      </c>
      <c r="E61" s="174">
        <v>420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4">
        <v>0</v>
      </c>
      <c r="O61" s="174">
        <f>ROUND(E61*N61,2)</f>
        <v>0</v>
      </c>
      <c r="P61" s="174">
        <v>0</v>
      </c>
      <c r="Q61" s="174">
        <f>ROUND(E61*P61,2)</f>
        <v>0</v>
      </c>
      <c r="R61" s="176" t="s">
        <v>114</v>
      </c>
      <c r="S61" s="176" t="s">
        <v>115</v>
      </c>
      <c r="T61" s="177" t="s">
        <v>115</v>
      </c>
      <c r="U61" s="158">
        <v>0.01</v>
      </c>
      <c r="V61" s="158">
        <f>ROUND(E61*U61,2)</f>
        <v>4.2</v>
      </c>
      <c r="W61" s="158"/>
      <c r="X61" s="158" t="s">
        <v>116</v>
      </c>
      <c r="Y61" s="158" t="s">
        <v>117</v>
      </c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3">
      <c r="A62" s="155"/>
      <c r="B62" s="156"/>
      <c r="C62" s="252" t="s">
        <v>180</v>
      </c>
      <c r="D62" s="253"/>
      <c r="E62" s="253"/>
      <c r="F62" s="253"/>
      <c r="G62" s="253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8"/>
      <c r="AA62" s="148"/>
      <c r="AB62" s="148"/>
      <c r="AC62" s="148"/>
      <c r="AD62" s="148"/>
      <c r="AE62" s="148"/>
      <c r="AF62" s="148"/>
      <c r="AG62" s="148" t="s">
        <v>120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0.6" outlineLevel="1" x14ac:dyDescent="0.3">
      <c r="A63" s="171">
        <v>15</v>
      </c>
      <c r="B63" s="172" t="s">
        <v>183</v>
      </c>
      <c r="C63" s="187" t="s">
        <v>184</v>
      </c>
      <c r="D63" s="173" t="s">
        <v>127</v>
      </c>
      <c r="E63" s="174">
        <v>7980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6" t="s">
        <v>114</v>
      </c>
      <c r="S63" s="176" t="s">
        <v>115</v>
      </c>
      <c r="T63" s="177" t="s">
        <v>115</v>
      </c>
      <c r="U63" s="158">
        <v>0</v>
      </c>
      <c r="V63" s="158">
        <f>ROUND(E63*U63,2)</f>
        <v>0</v>
      </c>
      <c r="W63" s="158"/>
      <c r="X63" s="158" t="s">
        <v>116</v>
      </c>
      <c r="Y63" s="158" t="s">
        <v>117</v>
      </c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3">
      <c r="A64" s="155"/>
      <c r="B64" s="156"/>
      <c r="C64" s="252" t="s">
        <v>180</v>
      </c>
      <c r="D64" s="253"/>
      <c r="E64" s="253"/>
      <c r="F64" s="253"/>
      <c r="G64" s="253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120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3">
      <c r="A65" s="155"/>
      <c r="B65" s="156"/>
      <c r="C65" s="188" t="s">
        <v>185</v>
      </c>
      <c r="D65" s="159"/>
      <c r="E65" s="160">
        <v>7980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132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0.6" outlineLevel="1" x14ac:dyDescent="0.3">
      <c r="A66" s="171">
        <v>16</v>
      </c>
      <c r="B66" s="172" t="s">
        <v>186</v>
      </c>
      <c r="C66" s="187" t="s">
        <v>187</v>
      </c>
      <c r="D66" s="173" t="s">
        <v>127</v>
      </c>
      <c r="E66" s="174">
        <v>2169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4">
        <v>0</v>
      </c>
      <c r="O66" s="174">
        <f>ROUND(E66*N66,2)</f>
        <v>0</v>
      </c>
      <c r="P66" s="174">
        <v>0</v>
      </c>
      <c r="Q66" s="174">
        <f>ROUND(E66*P66,2)</f>
        <v>0</v>
      </c>
      <c r="R66" s="176" t="s">
        <v>114</v>
      </c>
      <c r="S66" s="176" t="s">
        <v>115</v>
      </c>
      <c r="T66" s="177" t="s">
        <v>115</v>
      </c>
      <c r="U66" s="158">
        <v>0.65</v>
      </c>
      <c r="V66" s="158">
        <f>ROUND(E66*U66,2)</f>
        <v>1409.85</v>
      </c>
      <c r="W66" s="158"/>
      <c r="X66" s="158" t="s">
        <v>116</v>
      </c>
      <c r="Y66" s="158" t="s">
        <v>117</v>
      </c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3">
      <c r="A67" s="155"/>
      <c r="B67" s="156"/>
      <c r="C67" s="188" t="s">
        <v>188</v>
      </c>
      <c r="D67" s="159"/>
      <c r="E67" s="160">
        <v>1749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132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3" x14ac:dyDescent="0.3">
      <c r="A68" s="155"/>
      <c r="B68" s="156"/>
      <c r="C68" s="188" t="s">
        <v>189</v>
      </c>
      <c r="D68" s="159"/>
      <c r="E68" s="160">
        <v>420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132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3">
      <c r="A69" s="171">
        <v>17</v>
      </c>
      <c r="B69" s="172" t="s">
        <v>190</v>
      </c>
      <c r="C69" s="187" t="s">
        <v>191</v>
      </c>
      <c r="D69" s="173" t="s">
        <v>127</v>
      </c>
      <c r="E69" s="174">
        <v>1329</v>
      </c>
      <c r="F69" s="175"/>
      <c r="G69" s="176">
        <f>ROUND(E69*F69,2)</f>
        <v>0</v>
      </c>
      <c r="H69" s="175"/>
      <c r="I69" s="176">
        <f>ROUND(E69*H69,2)</f>
        <v>0</v>
      </c>
      <c r="J69" s="175"/>
      <c r="K69" s="176">
        <f>ROUND(E69*J69,2)</f>
        <v>0</v>
      </c>
      <c r="L69" s="176">
        <v>21</v>
      </c>
      <c r="M69" s="176">
        <f>G69*(1+L69/100)</f>
        <v>0</v>
      </c>
      <c r="N69" s="174">
        <v>0</v>
      </c>
      <c r="O69" s="174">
        <f>ROUND(E69*N69,2)</f>
        <v>0</v>
      </c>
      <c r="P69" s="174">
        <v>0</v>
      </c>
      <c r="Q69" s="174">
        <f>ROUND(E69*P69,2)</f>
        <v>0</v>
      </c>
      <c r="R69" s="176" t="s">
        <v>114</v>
      </c>
      <c r="S69" s="176" t="s">
        <v>115</v>
      </c>
      <c r="T69" s="177" t="s">
        <v>115</v>
      </c>
      <c r="U69" s="158">
        <v>0.2</v>
      </c>
      <c r="V69" s="158">
        <f>ROUND(E69*U69,2)</f>
        <v>265.8</v>
      </c>
      <c r="W69" s="158"/>
      <c r="X69" s="158" t="s">
        <v>116</v>
      </c>
      <c r="Y69" s="158" t="s">
        <v>117</v>
      </c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3">
      <c r="A70" s="155"/>
      <c r="B70" s="156"/>
      <c r="C70" s="252" t="s">
        <v>192</v>
      </c>
      <c r="D70" s="253"/>
      <c r="E70" s="253"/>
      <c r="F70" s="253"/>
      <c r="G70" s="253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120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3">
      <c r="A71" s="155"/>
      <c r="B71" s="156"/>
      <c r="C71" s="261" t="s">
        <v>193</v>
      </c>
      <c r="D71" s="262"/>
      <c r="E71" s="262"/>
      <c r="F71" s="262"/>
      <c r="G71" s="262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130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3">
      <c r="A72" s="155"/>
      <c r="B72" s="156"/>
      <c r="C72" s="188" t="s">
        <v>194</v>
      </c>
      <c r="D72" s="159"/>
      <c r="E72" s="160">
        <v>1329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132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3">
      <c r="A73" s="171">
        <v>18</v>
      </c>
      <c r="B73" s="172" t="s">
        <v>195</v>
      </c>
      <c r="C73" s="187" t="s">
        <v>196</v>
      </c>
      <c r="D73" s="173" t="s">
        <v>127</v>
      </c>
      <c r="E73" s="174">
        <v>420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74">
        <v>1.7</v>
      </c>
      <c r="O73" s="174">
        <f>ROUND(E73*N73,2)</f>
        <v>714</v>
      </c>
      <c r="P73" s="174">
        <v>0</v>
      </c>
      <c r="Q73" s="174">
        <f>ROUND(E73*P73,2)</f>
        <v>0</v>
      </c>
      <c r="R73" s="176" t="s">
        <v>114</v>
      </c>
      <c r="S73" s="176" t="s">
        <v>115</v>
      </c>
      <c r="T73" s="177" t="s">
        <v>115</v>
      </c>
      <c r="U73" s="158">
        <v>1.59</v>
      </c>
      <c r="V73" s="158">
        <f>ROUND(E73*U73,2)</f>
        <v>667.8</v>
      </c>
      <c r="W73" s="158"/>
      <c r="X73" s="158" t="s">
        <v>116</v>
      </c>
      <c r="Y73" s="158" t="s">
        <v>117</v>
      </c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1" outlineLevel="2" x14ac:dyDescent="0.3">
      <c r="A74" s="155"/>
      <c r="B74" s="156"/>
      <c r="C74" s="252" t="s">
        <v>197</v>
      </c>
      <c r="D74" s="253"/>
      <c r="E74" s="253"/>
      <c r="F74" s="253"/>
      <c r="G74" s="253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8"/>
      <c r="AA74" s="148"/>
      <c r="AB74" s="148"/>
      <c r="AC74" s="148"/>
      <c r="AD74" s="148"/>
      <c r="AE74" s="148"/>
      <c r="AF74" s="148"/>
      <c r="AG74" s="148" t="s">
        <v>120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78" t="str">
        <f>C74</f>
        <v>sypaninou z vhodných hornin tř. 1 - 4 nebo materiálem připraveným podél výkopu ve vzdálenosti do 3 m od jeho kraje, pro jakoukoliv hloubku výkopu a jakoukoliv míru zhutnění,</v>
      </c>
      <c r="BB74" s="148"/>
      <c r="BC74" s="148"/>
      <c r="BD74" s="148"/>
      <c r="BE74" s="148"/>
      <c r="BF74" s="148"/>
      <c r="BG74" s="148"/>
      <c r="BH74" s="148"/>
    </row>
    <row r="75" spans="1:60" outlineLevel="1" x14ac:dyDescent="0.3">
      <c r="A75" s="171">
        <v>19</v>
      </c>
      <c r="B75" s="172" t="s">
        <v>198</v>
      </c>
      <c r="C75" s="187" t="s">
        <v>199</v>
      </c>
      <c r="D75" s="173" t="s">
        <v>200</v>
      </c>
      <c r="E75" s="174">
        <v>672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6" t="s">
        <v>201</v>
      </c>
      <c r="S75" s="176" t="s">
        <v>115</v>
      </c>
      <c r="T75" s="177" t="s">
        <v>115</v>
      </c>
      <c r="U75" s="158">
        <v>0</v>
      </c>
      <c r="V75" s="158">
        <f>ROUND(E75*U75,2)</f>
        <v>0</v>
      </c>
      <c r="W75" s="158"/>
      <c r="X75" s="158" t="s">
        <v>116</v>
      </c>
      <c r="Y75" s="158" t="s">
        <v>117</v>
      </c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2" x14ac:dyDescent="0.3">
      <c r="A76" s="155"/>
      <c r="B76" s="156"/>
      <c r="C76" s="188" t="s">
        <v>202</v>
      </c>
      <c r="D76" s="159"/>
      <c r="E76" s="160">
        <v>672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132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3">
      <c r="A77" s="164" t="s">
        <v>109</v>
      </c>
      <c r="B77" s="165" t="s">
        <v>74</v>
      </c>
      <c r="C77" s="186" t="s">
        <v>75</v>
      </c>
      <c r="D77" s="166"/>
      <c r="E77" s="167"/>
      <c r="F77" s="168"/>
      <c r="G77" s="168">
        <f>SUMIF(AG78:AG80,"&lt;&gt;NOR",G78:G80)</f>
        <v>0</v>
      </c>
      <c r="H77" s="168"/>
      <c r="I77" s="168">
        <f>SUM(I78:I80)</f>
        <v>0</v>
      </c>
      <c r="J77" s="168"/>
      <c r="K77" s="168">
        <f>SUM(K78:K80)</f>
        <v>0</v>
      </c>
      <c r="L77" s="168"/>
      <c r="M77" s="168">
        <f>SUM(M78:M80)</f>
        <v>0</v>
      </c>
      <c r="N77" s="167"/>
      <c r="O77" s="167">
        <f>SUM(O78:O80)</f>
        <v>8.52</v>
      </c>
      <c r="P77" s="167"/>
      <c r="Q77" s="167">
        <f>SUM(Q78:Q80)</f>
        <v>0</v>
      </c>
      <c r="R77" s="168"/>
      <c r="S77" s="168"/>
      <c r="T77" s="169"/>
      <c r="U77" s="163"/>
      <c r="V77" s="163">
        <f>SUM(V78:V80)</f>
        <v>1.62</v>
      </c>
      <c r="W77" s="163"/>
      <c r="X77" s="163"/>
      <c r="Y77" s="163"/>
      <c r="AG77" t="s">
        <v>110</v>
      </c>
    </row>
    <row r="78" spans="1:60" outlineLevel="1" x14ac:dyDescent="0.3">
      <c r="A78" s="171">
        <v>20</v>
      </c>
      <c r="B78" s="172" t="s">
        <v>203</v>
      </c>
      <c r="C78" s="187" t="s">
        <v>204</v>
      </c>
      <c r="D78" s="173" t="s">
        <v>127</v>
      </c>
      <c r="E78" s="174">
        <v>3.375</v>
      </c>
      <c r="F78" s="175"/>
      <c r="G78" s="176">
        <f>ROUND(E78*F78,2)</f>
        <v>0</v>
      </c>
      <c r="H78" s="175"/>
      <c r="I78" s="176">
        <f>ROUND(E78*H78,2)</f>
        <v>0</v>
      </c>
      <c r="J78" s="175"/>
      <c r="K78" s="176">
        <f>ROUND(E78*J78,2)</f>
        <v>0</v>
      </c>
      <c r="L78" s="176">
        <v>21</v>
      </c>
      <c r="M78" s="176">
        <f>G78*(1+L78/100)</f>
        <v>0</v>
      </c>
      <c r="N78" s="174">
        <v>2.5249999999999999</v>
      </c>
      <c r="O78" s="174">
        <f>ROUND(E78*N78,2)</f>
        <v>8.52</v>
      </c>
      <c r="P78" s="174">
        <v>0</v>
      </c>
      <c r="Q78" s="174">
        <f>ROUND(E78*P78,2)</f>
        <v>0</v>
      </c>
      <c r="R78" s="176" t="s">
        <v>205</v>
      </c>
      <c r="S78" s="176" t="s">
        <v>115</v>
      </c>
      <c r="T78" s="177" t="s">
        <v>115</v>
      </c>
      <c r="U78" s="158">
        <v>0.48</v>
      </c>
      <c r="V78" s="158">
        <f>ROUND(E78*U78,2)</f>
        <v>1.62</v>
      </c>
      <c r="W78" s="158"/>
      <c r="X78" s="158" t="s">
        <v>116</v>
      </c>
      <c r="Y78" s="158" t="s">
        <v>117</v>
      </c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2" x14ac:dyDescent="0.3">
      <c r="A79" s="155"/>
      <c r="B79" s="156"/>
      <c r="C79" s="252" t="s">
        <v>206</v>
      </c>
      <c r="D79" s="253"/>
      <c r="E79" s="253"/>
      <c r="F79" s="253"/>
      <c r="G79" s="253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120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3">
      <c r="A80" s="155"/>
      <c r="B80" s="156"/>
      <c r="C80" s="188" t="s">
        <v>207</v>
      </c>
      <c r="D80" s="159"/>
      <c r="E80" s="160">
        <v>3.375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132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3">
      <c r="A81" s="164" t="s">
        <v>109</v>
      </c>
      <c r="B81" s="165" t="s">
        <v>76</v>
      </c>
      <c r="C81" s="186" t="s">
        <v>77</v>
      </c>
      <c r="D81" s="166"/>
      <c r="E81" s="167"/>
      <c r="F81" s="168"/>
      <c r="G81" s="168">
        <f>SUMIF(AG82:AG306,"&lt;&gt;NOR",G82:G306)</f>
        <v>0</v>
      </c>
      <c r="H81" s="168"/>
      <c r="I81" s="168">
        <f>SUM(I82:I306)</f>
        <v>102396</v>
      </c>
      <c r="J81" s="168"/>
      <c r="K81" s="168">
        <f>SUM(K82:K306)</f>
        <v>12236</v>
      </c>
      <c r="L81" s="168"/>
      <c r="M81" s="168">
        <f>SUM(M82:M306)</f>
        <v>0</v>
      </c>
      <c r="N81" s="167"/>
      <c r="O81" s="167">
        <f>SUM(O82:O306)</f>
        <v>7.6499999999999995</v>
      </c>
      <c r="P81" s="167"/>
      <c r="Q81" s="167">
        <f>SUM(Q82:Q306)</f>
        <v>0</v>
      </c>
      <c r="R81" s="168"/>
      <c r="S81" s="168"/>
      <c r="T81" s="169"/>
      <c r="U81" s="163"/>
      <c r="V81" s="163">
        <f>SUM(V82:V306)</f>
        <v>626.58000000000004</v>
      </c>
      <c r="W81" s="163"/>
      <c r="X81" s="163"/>
      <c r="Y81" s="163"/>
      <c r="AG81" t="s">
        <v>110</v>
      </c>
    </row>
    <row r="82" spans="1:60" outlineLevel="1" x14ac:dyDescent="0.3">
      <c r="A82" s="171">
        <v>21</v>
      </c>
      <c r="B82" s="172" t="s">
        <v>208</v>
      </c>
      <c r="C82" s="187" t="s">
        <v>209</v>
      </c>
      <c r="D82" s="173" t="s">
        <v>210</v>
      </c>
      <c r="E82" s="174">
        <v>142</v>
      </c>
      <c r="F82" s="175"/>
      <c r="G82" s="176">
        <f>ROUND(E82*F82,2)</f>
        <v>0</v>
      </c>
      <c r="H82" s="175"/>
      <c r="I82" s="176">
        <f>ROUND(E82*H82,2)</f>
        <v>0</v>
      </c>
      <c r="J82" s="175"/>
      <c r="K82" s="176">
        <f>ROUND(E82*J82,2)</f>
        <v>0</v>
      </c>
      <c r="L82" s="176">
        <v>21</v>
      </c>
      <c r="M82" s="176">
        <f>G82*(1+L82/100)</f>
        <v>0</v>
      </c>
      <c r="N82" s="174">
        <v>0</v>
      </c>
      <c r="O82" s="174">
        <f>ROUND(E82*N82,2)</f>
        <v>0</v>
      </c>
      <c r="P82" s="174">
        <v>0</v>
      </c>
      <c r="Q82" s="174">
        <f>ROUND(E82*P82,2)</f>
        <v>0</v>
      </c>
      <c r="R82" s="176" t="s">
        <v>211</v>
      </c>
      <c r="S82" s="176" t="s">
        <v>115</v>
      </c>
      <c r="T82" s="177" t="s">
        <v>115</v>
      </c>
      <c r="U82" s="158">
        <v>6.6000000000000003E-2</v>
      </c>
      <c r="V82" s="158">
        <f>ROUND(E82*U82,2)</f>
        <v>9.3699999999999992</v>
      </c>
      <c r="W82" s="158"/>
      <c r="X82" s="158" t="s">
        <v>116</v>
      </c>
      <c r="Y82" s="158" t="s">
        <v>117</v>
      </c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3">
      <c r="A83" s="155"/>
      <c r="B83" s="156"/>
      <c r="C83" s="252" t="s">
        <v>212</v>
      </c>
      <c r="D83" s="253"/>
      <c r="E83" s="253"/>
      <c r="F83" s="253"/>
      <c r="G83" s="253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120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78" t="str">
        <f>C83</f>
        <v>přísun, montáže, demontáže a odsunu zkoušecího čerpadla, napuštění tlakovou vodou a dodání vody pro tlakovou zkoušku,</v>
      </c>
      <c r="BB83" s="148"/>
      <c r="BC83" s="148"/>
      <c r="BD83" s="148"/>
      <c r="BE83" s="148"/>
      <c r="BF83" s="148"/>
      <c r="BG83" s="148"/>
      <c r="BH83" s="148"/>
    </row>
    <row r="84" spans="1:60" ht="20.6" outlineLevel="1" x14ac:dyDescent="0.3">
      <c r="A84" s="171">
        <v>22</v>
      </c>
      <c r="B84" s="172" t="s">
        <v>213</v>
      </c>
      <c r="C84" s="187" t="s">
        <v>214</v>
      </c>
      <c r="D84" s="173" t="s">
        <v>210</v>
      </c>
      <c r="E84" s="174">
        <v>436</v>
      </c>
      <c r="F84" s="175"/>
      <c r="G84" s="176">
        <f>ROUND(E84*F84,2)</f>
        <v>0</v>
      </c>
      <c r="H84" s="175"/>
      <c r="I84" s="176">
        <f>ROUND(E84*H84,2)</f>
        <v>0</v>
      </c>
      <c r="J84" s="175"/>
      <c r="K84" s="176">
        <f>ROUND(E84*J84,2)</f>
        <v>0</v>
      </c>
      <c r="L84" s="176">
        <v>21</v>
      </c>
      <c r="M84" s="176">
        <f>G84*(1+L84/100)</f>
        <v>0</v>
      </c>
      <c r="N84" s="174">
        <v>0</v>
      </c>
      <c r="O84" s="174">
        <f>ROUND(E84*N84,2)</f>
        <v>0</v>
      </c>
      <c r="P84" s="174">
        <v>0</v>
      </c>
      <c r="Q84" s="174">
        <f>ROUND(E84*P84,2)</f>
        <v>0</v>
      </c>
      <c r="R84" s="176" t="s">
        <v>211</v>
      </c>
      <c r="S84" s="176" t="s">
        <v>115</v>
      </c>
      <c r="T84" s="177" t="s">
        <v>115</v>
      </c>
      <c r="U84" s="158">
        <v>0.06</v>
      </c>
      <c r="V84" s="158">
        <f>ROUND(E84*U84,2)</f>
        <v>26.16</v>
      </c>
      <c r="W84" s="158"/>
      <c r="X84" s="158" t="s">
        <v>116</v>
      </c>
      <c r="Y84" s="158" t="s">
        <v>117</v>
      </c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3">
      <c r="A85" s="155"/>
      <c r="B85" s="156"/>
      <c r="C85" s="252" t="s">
        <v>215</v>
      </c>
      <c r="D85" s="253"/>
      <c r="E85" s="253"/>
      <c r="F85" s="253"/>
      <c r="G85" s="253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120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20.6" outlineLevel="1" x14ac:dyDescent="0.3">
      <c r="A86" s="171">
        <v>23</v>
      </c>
      <c r="B86" s="172" t="s">
        <v>216</v>
      </c>
      <c r="C86" s="187" t="s">
        <v>217</v>
      </c>
      <c r="D86" s="173" t="s">
        <v>210</v>
      </c>
      <c r="E86" s="174">
        <v>126</v>
      </c>
      <c r="F86" s="175"/>
      <c r="G86" s="176">
        <f>ROUND(E86*F86,2)</f>
        <v>0</v>
      </c>
      <c r="H86" s="175"/>
      <c r="I86" s="176">
        <f>ROUND(E86*H86,2)</f>
        <v>0</v>
      </c>
      <c r="J86" s="175"/>
      <c r="K86" s="176">
        <f>ROUND(E86*J86,2)</f>
        <v>0</v>
      </c>
      <c r="L86" s="176">
        <v>21</v>
      </c>
      <c r="M86" s="176">
        <f>G86*(1+L86/100)</f>
        <v>0</v>
      </c>
      <c r="N86" s="174">
        <v>0</v>
      </c>
      <c r="O86" s="174">
        <f>ROUND(E86*N86,2)</f>
        <v>0</v>
      </c>
      <c r="P86" s="174">
        <v>0</v>
      </c>
      <c r="Q86" s="174">
        <f>ROUND(E86*P86,2)</f>
        <v>0</v>
      </c>
      <c r="R86" s="176" t="s">
        <v>211</v>
      </c>
      <c r="S86" s="176" t="s">
        <v>115</v>
      </c>
      <c r="T86" s="177" t="s">
        <v>115</v>
      </c>
      <c r="U86" s="158">
        <v>7.9000000000000001E-2</v>
      </c>
      <c r="V86" s="158">
        <f>ROUND(E86*U86,2)</f>
        <v>9.9499999999999993</v>
      </c>
      <c r="W86" s="158"/>
      <c r="X86" s="158" t="s">
        <v>116</v>
      </c>
      <c r="Y86" s="158" t="s">
        <v>117</v>
      </c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3">
      <c r="A87" s="155"/>
      <c r="B87" s="156"/>
      <c r="C87" s="252" t="s">
        <v>215</v>
      </c>
      <c r="D87" s="253"/>
      <c r="E87" s="253"/>
      <c r="F87" s="253"/>
      <c r="G87" s="253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120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0.6" outlineLevel="1" x14ac:dyDescent="0.3">
      <c r="A88" s="171">
        <v>24</v>
      </c>
      <c r="B88" s="172" t="s">
        <v>218</v>
      </c>
      <c r="C88" s="187" t="s">
        <v>219</v>
      </c>
      <c r="D88" s="173" t="s">
        <v>220</v>
      </c>
      <c r="E88" s="174">
        <v>24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4">
        <v>1.2999999999999999E-4</v>
      </c>
      <c r="O88" s="174">
        <f>ROUND(E88*N88,2)</f>
        <v>0</v>
      </c>
      <c r="P88" s="174">
        <v>0</v>
      </c>
      <c r="Q88" s="174">
        <f>ROUND(E88*P88,2)</f>
        <v>0</v>
      </c>
      <c r="R88" s="176" t="s">
        <v>211</v>
      </c>
      <c r="S88" s="176" t="s">
        <v>115</v>
      </c>
      <c r="T88" s="177" t="s">
        <v>115</v>
      </c>
      <c r="U88" s="158">
        <v>6.2</v>
      </c>
      <c r="V88" s="158">
        <f>ROUND(E88*U88,2)</f>
        <v>148.80000000000001</v>
      </c>
      <c r="W88" s="158"/>
      <c r="X88" s="158" t="s">
        <v>116</v>
      </c>
      <c r="Y88" s="158" t="s">
        <v>117</v>
      </c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3">
      <c r="A89" s="155"/>
      <c r="B89" s="156"/>
      <c r="C89" s="252" t="s">
        <v>215</v>
      </c>
      <c r="D89" s="253"/>
      <c r="E89" s="253"/>
      <c r="F89" s="253"/>
      <c r="G89" s="253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120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0.6" outlineLevel="1" x14ac:dyDescent="0.3">
      <c r="A90" s="171">
        <v>25</v>
      </c>
      <c r="B90" s="172" t="s">
        <v>221</v>
      </c>
      <c r="C90" s="187" t="s">
        <v>222</v>
      </c>
      <c r="D90" s="173" t="s">
        <v>220</v>
      </c>
      <c r="E90" s="174">
        <v>10</v>
      </c>
      <c r="F90" s="175"/>
      <c r="G90" s="176">
        <f>ROUND(E90*F90,2)</f>
        <v>0</v>
      </c>
      <c r="H90" s="175"/>
      <c r="I90" s="176">
        <f>ROUND(E90*H90,2)</f>
        <v>0</v>
      </c>
      <c r="J90" s="175"/>
      <c r="K90" s="176">
        <f>ROUND(E90*J90,2)</f>
        <v>0</v>
      </c>
      <c r="L90" s="176">
        <v>21</v>
      </c>
      <c r="M90" s="176">
        <f>G90*(1+L90/100)</f>
        <v>0</v>
      </c>
      <c r="N90" s="174">
        <v>1.7000000000000001E-4</v>
      </c>
      <c r="O90" s="174">
        <f>ROUND(E90*N90,2)</f>
        <v>0</v>
      </c>
      <c r="P90" s="174">
        <v>0</v>
      </c>
      <c r="Q90" s="174">
        <f>ROUND(E90*P90,2)</f>
        <v>0</v>
      </c>
      <c r="R90" s="176" t="s">
        <v>211</v>
      </c>
      <c r="S90" s="176" t="s">
        <v>115</v>
      </c>
      <c r="T90" s="177" t="s">
        <v>115</v>
      </c>
      <c r="U90" s="158">
        <v>7.1</v>
      </c>
      <c r="V90" s="158">
        <f>ROUND(E90*U90,2)</f>
        <v>71</v>
      </c>
      <c r="W90" s="158"/>
      <c r="X90" s="158" t="s">
        <v>116</v>
      </c>
      <c r="Y90" s="158" t="s">
        <v>117</v>
      </c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3">
      <c r="A91" s="155"/>
      <c r="B91" s="156"/>
      <c r="C91" s="252" t="s">
        <v>215</v>
      </c>
      <c r="D91" s="253"/>
      <c r="E91" s="253"/>
      <c r="F91" s="253"/>
      <c r="G91" s="253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120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3">
      <c r="A92" s="179">
        <v>26</v>
      </c>
      <c r="B92" s="180" t="s">
        <v>223</v>
      </c>
      <c r="C92" s="189" t="s">
        <v>224</v>
      </c>
      <c r="D92" s="181" t="s">
        <v>210</v>
      </c>
      <c r="E92" s="182">
        <v>566</v>
      </c>
      <c r="F92" s="183"/>
      <c r="G92" s="184">
        <f>ROUND(E92*F92,2)</f>
        <v>0</v>
      </c>
      <c r="H92" s="183"/>
      <c r="I92" s="184">
        <f>ROUND(E92*H92,2)</f>
        <v>0</v>
      </c>
      <c r="J92" s="183"/>
      <c r="K92" s="184">
        <f>ROUND(E92*J92,2)</f>
        <v>0</v>
      </c>
      <c r="L92" s="184">
        <v>21</v>
      </c>
      <c r="M92" s="184">
        <f>G92*(1+L92/100)</f>
        <v>0</v>
      </c>
      <c r="N92" s="182">
        <v>0</v>
      </c>
      <c r="O92" s="182">
        <f>ROUND(E92*N92,2)</f>
        <v>0</v>
      </c>
      <c r="P92" s="182">
        <v>0</v>
      </c>
      <c r="Q92" s="182">
        <f>ROUND(E92*P92,2)</f>
        <v>0</v>
      </c>
      <c r="R92" s="184" t="s">
        <v>211</v>
      </c>
      <c r="S92" s="184" t="s">
        <v>115</v>
      </c>
      <c r="T92" s="185" t="s">
        <v>225</v>
      </c>
      <c r="U92" s="158">
        <v>0.03</v>
      </c>
      <c r="V92" s="158">
        <f>ROUND(E92*U92,2)</f>
        <v>16.98</v>
      </c>
      <c r="W92" s="158"/>
      <c r="X92" s="158" t="s">
        <v>116</v>
      </c>
      <c r="Y92" s="158" t="s">
        <v>117</v>
      </c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3">
      <c r="A93" s="179">
        <v>27</v>
      </c>
      <c r="B93" s="180" t="s">
        <v>226</v>
      </c>
      <c r="C93" s="189" t="s">
        <v>227</v>
      </c>
      <c r="D93" s="181" t="s">
        <v>228</v>
      </c>
      <c r="E93" s="182">
        <v>12</v>
      </c>
      <c r="F93" s="183"/>
      <c r="G93" s="184">
        <f>ROUND(E93*F93,2)</f>
        <v>0</v>
      </c>
      <c r="H93" s="183"/>
      <c r="I93" s="184">
        <f>ROUND(E93*H93,2)</f>
        <v>0</v>
      </c>
      <c r="J93" s="183"/>
      <c r="K93" s="184">
        <f>ROUND(E93*J93,2)</f>
        <v>0</v>
      </c>
      <c r="L93" s="184">
        <v>21</v>
      </c>
      <c r="M93" s="184">
        <f>G93*(1+L93/100)</f>
        <v>0</v>
      </c>
      <c r="N93" s="182">
        <v>3.5249999999999997E-2</v>
      </c>
      <c r="O93" s="182">
        <f>ROUND(E93*N93,2)</f>
        <v>0.42</v>
      </c>
      <c r="P93" s="182">
        <v>0</v>
      </c>
      <c r="Q93" s="182">
        <f>ROUND(E93*P93,2)</f>
        <v>0</v>
      </c>
      <c r="R93" s="184" t="s">
        <v>229</v>
      </c>
      <c r="S93" s="184" t="s">
        <v>115</v>
      </c>
      <c r="T93" s="185" t="s">
        <v>115</v>
      </c>
      <c r="U93" s="158">
        <v>0.80400000000000005</v>
      </c>
      <c r="V93" s="158">
        <f>ROUND(E93*U93,2)</f>
        <v>9.65</v>
      </c>
      <c r="W93" s="158"/>
      <c r="X93" s="158" t="s">
        <v>116</v>
      </c>
      <c r="Y93" s="158" t="s">
        <v>117</v>
      </c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3">
      <c r="A94" s="179">
        <v>28</v>
      </c>
      <c r="B94" s="180" t="s">
        <v>390</v>
      </c>
      <c r="C94" s="189" t="s">
        <v>391</v>
      </c>
      <c r="D94" s="181" t="s">
        <v>127</v>
      </c>
      <c r="E94" s="182">
        <v>2.2799999999999998</v>
      </c>
      <c r="F94" s="183"/>
      <c r="G94" s="176">
        <f>ROUND(E94*F94,2)</f>
        <v>0</v>
      </c>
      <c r="H94" s="175">
        <v>7950</v>
      </c>
      <c r="I94" s="176">
        <f>ROUND(E94*H94,2)</f>
        <v>18126</v>
      </c>
      <c r="J94" s="175">
        <v>950</v>
      </c>
      <c r="K94" s="176">
        <f>ROUND(E94*J94,2)</f>
        <v>2166</v>
      </c>
      <c r="L94" s="176">
        <v>21</v>
      </c>
      <c r="M94" s="176">
        <f>G94*(1+L94/100)</f>
        <v>0</v>
      </c>
      <c r="N94" s="174">
        <v>3.2870000000000003E-2</v>
      </c>
      <c r="O94" s="174">
        <f>ROUND(E94*N94,2)</f>
        <v>7.0000000000000007E-2</v>
      </c>
      <c r="P94" s="174">
        <v>0</v>
      </c>
      <c r="Q94" s="174">
        <f>ROUND(E94*P94,2)</f>
        <v>0</v>
      </c>
      <c r="R94" s="176" t="s">
        <v>392</v>
      </c>
      <c r="S94" s="176" t="s">
        <v>232</v>
      </c>
      <c r="T94" s="177" t="s">
        <v>225</v>
      </c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3">
      <c r="A95" s="179">
        <v>29</v>
      </c>
      <c r="B95" s="180" t="s">
        <v>393</v>
      </c>
      <c r="C95" s="189" t="s">
        <v>394</v>
      </c>
      <c r="D95" s="181" t="s">
        <v>210</v>
      </c>
      <c r="E95" s="182">
        <v>8</v>
      </c>
      <c r="F95" s="183"/>
      <c r="G95" s="176">
        <f>ROUND(E95*F95,2)</f>
        <v>0</v>
      </c>
      <c r="H95" s="175">
        <v>7950</v>
      </c>
      <c r="I95" s="176">
        <f>ROUND(E95*H95,2)</f>
        <v>63600</v>
      </c>
      <c r="J95" s="175">
        <v>950</v>
      </c>
      <c r="K95" s="176">
        <f>ROUND(E95*J95,2)</f>
        <v>7600</v>
      </c>
      <c r="L95" s="176">
        <v>21</v>
      </c>
      <c r="M95" s="176">
        <f>G95*(1+L95/100)</f>
        <v>0</v>
      </c>
      <c r="N95" s="174">
        <v>3.2870000000000003E-2</v>
      </c>
      <c r="O95" s="174">
        <f>ROUND(E95*N95,2)</f>
        <v>0.26</v>
      </c>
      <c r="P95" s="174">
        <v>0</v>
      </c>
      <c r="Q95" s="174">
        <f>ROUND(E95*P95,2)</f>
        <v>0</v>
      </c>
      <c r="R95" s="176" t="s">
        <v>392</v>
      </c>
      <c r="S95" s="176" t="s">
        <v>232</v>
      </c>
      <c r="T95" s="177" t="s">
        <v>225</v>
      </c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3">
      <c r="A96" s="179">
        <v>30</v>
      </c>
      <c r="B96" s="180" t="s">
        <v>395</v>
      </c>
      <c r="C96" s="189" t="s">
        <v>396</v>
      </c>
      <c r="D96" s="181" t="s">
        <v>145</v>
      </c>
      <c r="E96" s="182">
        <v>2.6</v>
      </c>
      <c r="F96" s="183"/>
      <c r="G96" s="176">
        <f>ROUND(E96*F96,2)</f>
        <v>0</v>
      </c>
      <c r="H96" s="175">
        <v>7950</v>
      </c>
      <c r="I96" s="176">
        <f>ROUND(E96*H96,2)</f>
        <v>20670</v>
      </c>
      <c r="J96" s="175">
        <v>950</v>
      </c>
      <c r="K96" s="176">
        <f>ROUND(E96*J96,2)</f>
        <v>2470</v>
      </c>
      <c r="L96" s="176">
        <v>21</v>
      </c>
      <c r="M96" s="176">
        <f>G96*(1+L96/100)</f>
        <v>0</v>
      </c>
      <c r="N96" s="174">
        <v>3.2870000000000003E-2</v>
      </c>
      <c r="O96" s="174">
        <f>ROUND(E96*N96,2)</f>
        <v>0.09</v>
      </c>
      <c r="P96" s="174">
        <v>0</v>
      </c>
      <c r="Q96" s="174">
        <f>ROUND(E96*P96,2)</f>
        <v>0</v>
      </c>
      <c r="R96" s="176" t="s">
        <v>392</v>
      </c>
      <c r="S96" s="176" t="s">
        <v>232</v>
      </c>
      <c r="T96" s="177" t="s">
        <v>225</v>
      </c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14.15" customHeight="1" outlineLevel="1" x14ac:dyDescent="0.3">
      <c r="A97" s="171">
        <v>31</v>
      </c>
      <c r="B97" s="172" t="s">
        <v>230</v>
      </c>
      <c r="C97" s="187" t="s">
        <v>231</v>
      </c>
      <c r="D97" s="173" t="s">
        <v>210</v>
      </c>
      <c r="E97" s="174">
        <v>142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74">
        <v>3.2870000000000003E-2</v>
      </c>
      <c r="O97" s="174">
        <f>ROUND(E97*N97,2)</f>
        <v>4.67</v>
      </c>
      <c r="P97" s="174">
        <v>0</v>
      </c>
      <c r="Q97" s="174">
        <f>ROUND(E97*P97,2)</f>
        <v>0</v>
      </c>
      <c r="R97" s="176"/>
      <c r="S97" s="176" t="s">
        <v>232</v>
      </c>
      <c r="T97" s="177" t="s">
        <v>225</v>
      </c>
      <c r="U97" s="158">
        <v>0</v>
      </c>
      <c r="V97" s="158">
        <f>ROUND(E97*U97,2)</f>
        <v>0</v>
      </c>
      <c r="W97" s="158"/>
      <c r="X97" s="158" t="s">
        <v>116</v>
      </c>
      <c r="Y97" s="158" t="s">
        <v>117</v>
      </c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3">
      <c r="A98" s="155"/>
      <c r="B98" s="156"/>
      <c r="C98" s="263" t="s">
        <v>233</v>
      </c>
      <c r="D98" s="264"/>
      <c r="E98" s="264"/>
      <c r="F98" s="264"/>
      <c r="G98" s="264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8"/>
      <c r="AA98" s="148"/>
      <c r="AB98" s="148"/>
      <c r="AC98" s="148"/>
      <c r="AD98" s="148"/>
      <c r="AE98" s="148"/>
      <c r="AF98" s="148"/>
      <c r="AG98" s="148" t="s">
        <v>130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3">
      <c r="A99" s="179">
        <v>32</v>
      </c>
      <c r="B99" s="180" t="s">
        <v>234</v>
      </c>
      <c r="C99" s="189" t="s">
        <v>385</v>
      </c>
      <c r="D99" s="181" t="s">
        <v>210</v>
      </c>
      <c r="E99" s="182">
        <v>8</v>
      </c>
      <c r="F99" s="183"/>
      <c r="G99" s="184">
        <f t="shared" ref="G99:G104" si="0">ROUND(E99*F99,2)</f>
        <v>0</v>
      </c>
      <c r="H99" s="183"/>
      <c r="I99" s="184">
        <f t="shared" ref="I99:I104" si="1">ROUND(E99*H99,2)</f>
        <v>0</v>
      </c>
      <c r="J99" s="183"/>
      <c r="K99" s="184">
        <f t="shared" ref="K99:K104" si="2">ROUND(E99*J99,2)</f>
        <v>0</v>
      </c>
      <c r="L99" s="184">
        <v>21</v>
      </c>
      <c r="M99" s="184">
        <f t="shared" ref="M99:M104" si="3">G99*(1+L99/100)</f>
        <v>0</v>
      </c>
      <c r="N99" s="182">
        <v>1.7700000000000001E-3</v>
      </c>
      <c r="O99" s="182">
        <f t="shared" ref="O99:O104" si="4">ROUND(E99*N99,2)</f>
        <v>0.01</v>
      </c>
      <c r="P99" s="182">
        <v>0</v>
      </c>
      <c r="Q99" s="182">
        <f t="shared" ref="Q99:Q104" si="5">ROUND(E99*P99,2)</f>
        <v>0</v>
      </c>
      <c r="R99" s="184"/>
      <c r="S99" s="184" t="s">
        <v>232</v>
      </c>
      <c r="T99" s="185" t="s">
        <v>225</v>
      </c>
      <c r="U99" s="158">
        <v>0.8</v>
      </c>
      <c r="V99" s="158">
        <f t="shared" ref="V99:V104" si="6">ROUND(E99*U99,2)</f>
        <v>6.4</v>
      </c>
      <c r="W99" s="158"/>
      <c r="X99" s="158" t="s">
        <v>116</v>
      </c>
      <c r="Y99" s="158" t="s">
        <v>117</v>
      </c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3">
      <c r="A100" s="179">
        <v>33</v>
      </c>
      <c r="B100" s="180" t="s">
        <v>235</v>
      </c>
      <c r="C100" s="189" t="s">
        <v>386</v>
      </c>
      <c r="D100" s="181" t="s">
        <v>210</v>
      </c>
      <c r="E100" s="182">
        <v>223</v>
      </c>
      <c r="F100" s="183"/>
      <c r="G100" s="184">
        <f t="shared" si="0"/>
        <v>0</v>
      </c>
      <c r="H100" s="183"/>
      <c r="I100" s="184">
        <f t="shared" si="1"/>
        <v>0</v>
      </c>
      <c r="J100" s="183"/>
      <c r="K100" s="184">
        <f t="shared" si="2"/>
        <v>0</v>
      </c>
      <c r="L100" s="184">
        <v>21</v>
      </c>
      <c r="M100" s="184">
        <f t="shared" si="3"/>
        <v>0</v>
      </c>
      <c r="N100" s="182">
        <v>3.2000000000000002E-3</v>
      </c>
      <c r="O100" s="182">
        <f t="shared" si="4"/>
        <v>0.71</v>
      </c>
      <c r="P100" s="182">
        <v>0</v>
      </c>
      <c r="Q100" s="182">
        <f t="shared" si="5"/>
        <v>0</v>
      </c>
      <c r="R100" s="184"/>
      <c r="S100" s="184" t="s">
        <v>232</v>
      </c>
      <c r="T100" s="185" t="s">
        <v>225</v>
      </c>
      <c r="U100" s="158">
        <v>0.55000000000000004</v>
      </c>
      <c r="V100" s="158">
        <f t="shared" si="6"/>
        <v>122.65</v>
      </c>
      <c r="W100" s="158"/>
      <c r="X100" s="158" t="s">
        <v>116</v>
      </c>
      <c r="Y100" s="158" t="s">
        <v>117</v>
      </c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3">
      <c r="A101" s="179">
        <v>34</v>
      </c>
      <c r="B101" s="180" t="s">
        <v>236</v>
      </c>
      <c r="C101" s="189" t="s">
        <v>387</v>
      </c>
      <c r="D101" s="181" t="s">
        <v>210</v>
      </c>
      <c r="E101" s="182">
        <v>205</v>
      </c>
      <c r="F101" s="183"/>
      <c r="G101" s="184">
        <f t="shared" si="0"/>
        <v>0</v>
      </c>
      <c r="H101" s="183"/>
      <c r="I101" s="184">
        <f t="shared" si="1"/>
        <v>0</v>
      </c>
      <c r="J101" s="183"/>
      <c r="K101" s="184">
        <f t="shared" si="2"/>
        <v>0</v>
      </c>
      <c r="L101" s="184">
        <v>21</v>
      </c>
      <c r="M101" s="184">
        <f t="shared" si="3"/>
        <v>0</v>
      </c>
      <c r="N101" s="182">
        <v>3.49E-3</v>
      </c>
      <c r="O101" s="182">
        <f t="shared" si="4"/>
        <v>0.72</v>
      </c>
      <c r="P101" s="182">
        <v>0</v>
      </c>
      <c r="Q101" s="182">
        <f t="shared" si="5"/>
        <v>0</v>
      </c>
      <c r="R101" s="184"/>
      <c r="S101" s="184" t="s">
        <v>232</v>
      </c>
      <c r="T101" s="185" t="s">
        <v>225</v>
      </c>
      <c r="U101" s="158">
        <v>0.6</v>
      </c>
      <c r="V101" s="158">
        <f t="shared" si="6"/>
        <v>123</v>
      </c>
      <c r="W101" s="158"/>
      <c r="X101" s="158" t="s">
        <v>116</v>
      </c>
      <c r="Y101" s="158" t="s">
        <v>117</v>
      </c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3">
      <c r="A102" s="179">
        <v>35</v>
      </c>
      <c r="B102" s="180" t="s">
        <v>237</v>
      </c>
      <c r="C102" s="189" t="s">
        <v>388</v>
      </c>
      <c r="D102" s="181" t="s">
        <v>210</v>
      </c>
      <c r="E102" s="182">
        <v>36</v>
      </c>
      <c r="F102" s="183"/>
      <c r="G102" s="184">
        <f t="shared" si="0"/>
        <v>0</v>
      </c>
      <c r="H102" s="183"/>
      <c r="I102" s="184">
        <f t="shared" si="1"/>
        <v>0</v>
      </c>
      <c r="J102" s="183"/>
      <c r="K102" s="184">
        <f t="shared" si="2"/>
        <v>0</v>
      </c>
      <c r="L102" s="184">
        <v>21</v>
      </c>
      <c r="M102" s="184">
        <f t="shared" si="3"/>
        <v>0</v>
      </c>
      <c r="N102" s="182">
        <v>5.5900000000000004E-3</v>
      </c>
      <c r="O102" s="182">
        <f t="shared" si="4"/>
        <v>0.2</v>
      </c>
      <c r="P102" s="182">
        <v>0</v>
      </c>
      <c r="Q102" s="182">
        <f t="shared" si="5"/>
        <v>0</v>
      </c>
      <c r="R102" s="184"/>
      <c r="S102" s="184" t="s">
        <v>232</v>
      </c>
      <c r="T102" s="185" t="s">
        <v>225</v>
      </c>
      <c r="U102" s="158">
        <v>0.62</v>
      </c>
      <c r="V102" s="158">
        <f t="shared" si="6"/>
        <v>22.32</v>
      </c>
      <c r="W102" s="158"/>
      <c r="X102" s="158" t="s">
        <v>116</v>
      </c>
      <c r="Y102" s="158" t="s">
        <v>117</v>
      </c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3">
      <c r="A103" s="179">
        <v>36</v>
      </c>
      <c r="B103" s="180" t="s">
        <v>238</v>
      </c>
      <c r="C103" s="189" t="s">
        <v>389</v>
      </c>
      <c r="D103" s="181" t="s">
        <v>210</v>
      </c>
      <c r="E103" s="182">
        <v>90</v>
      </c>
      <c r="F103" s="183"/>
      <c r="G103" s="184">
        <f t="shared" si="0"/>
        <v>0</v>
      </c>
      <c r="H103" s="183"/>
      <c r="I103" s="184">
        <f t="shared" si="1"/>
        <v>0</v>
      </c>
      <c r="J103" s="183"/>
      <c r="K103" s="184">
        <f t="shared" si="2"/>
        <v>0</v>
      </c>
      <c r="L103" s="184">
        <v>21</v>
      </c>
      <c r="M103" s="184">
        <f t="shared" si="3"/>
        <v>0</v>
      </c>
      <c r="N103" s="182">
        <v>5.5900000000000004E-3</v>
      </c>
      <c r="O103" s="182">
        <f t="shared" si="4"/>
        <v>0.5</v>
      </c>
      <c r="P103" s="182">
        <v>0</v>
      </c>
      <c r="Q103" s="182">
        <f t="shared" si="5"/>
        <v>0</v>
      </c>
      <c r="R103" s="184"/>
      <c r="S103" s="184" t="s">
        <v>232</v>
      </c>
      <c r="T103" s="185" t="s">
        <v>225</v>
      </c>
      <c r="U103" s="158">
        <v>0.62</v>
      </c>
      <c r="V103" s="158">
        <f t="shared" si="6"/>
        <v>55.8</v>
      </c>
      <c r="W103" s="158"/>
      <c r="X103" s="158" t="s">
        <v>116</v>
      </c>
      <c r="Y103" s="158" t="s">
        <v>117</v>
      </c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0.6" outlineLevel="1" x14ac:dyDescent="0.3">
      <c r="A104" s="171">
        <v>37</v>
      </c>
      <c r="B104" s="172" t="s">
        <v>239</v>
      </c>
      <c r="C104" s="187" t="s">
        <v>240</v>
      </c>
      <c r="D104" s="173" t="s">
        <v>241</v>
      </c>
      <c r="E104" s="174">
        <v>1</v>
      </c>
      <c r="F104" s="175"/>
      <c r="G104" s="176">
        <f t="shared" si="0"/>
        <v>0</v>
      </c>
      <c r="H104" s="175"/>
      <c r="I104" s="176">
        <f t="shared" si="1"/>
        <v>0</v>
      </c>
      <c r="J104" s="175"/>
      <c r="K104" s="176">
        <f t="shared" si="2"/>
        <v>0</v>
      </c>
      <c r="L104" s="176">
        <v>21</v>
      </c>
      <c r="M104" s="176">
        <f t="shared" si="3"/>
        <v>0</v>
      </c>
      <c r="N104" s="174">
        <v>0</v>
      </c>
      <c r="O104" s="174">
        <f t="shared" si="4"/>
        <v>0</v>
      </c>
      <c r="P104" s="174">
        <v>0</v>
      </c>
      <c r="Q104" s="174">
        <f t="shared" si="5"/>
        <v>0</v>
      </c>
      <c r="R104" s="176"/>
      <c r="S104" s="176" t="s">
        <v>232</v>
      </c>
      <c r="T104" s="177" t="s">
        <v>225</v>
      </c>
      <c r="U104" s="158">
        <v>0</v>
      </c>
      <c r="V104" s="158">
        <f t="shared" si="6"/>
        <v>0</v>
      </c>
      <c r="W104" s="158"/>
      <c r="X104" s="158" t="s">
        <v>116</v>
      </c>
      <c r="Y104" s="158" t="s">
        <v>117</v>
      </c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3">
      <c r="A105" s="155"/>
      <c r="B105" s="156"/>
      <c r="C105" s="263" t="s">
        <v>240</v>
      </c>
      <c r="D105" s="264"/>
      <c r="E105" s="264"/>
      <c r="F105" s="264"/>
      <c r="G105" s="264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130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3">
      <c r="A106" s="155"/>
      <c r="B106" s="156"/>
      <c r="C106" s="261" t="s">
        <v>242</v>
      </c>
      <c r="D106" s="262"/>
      <c r="E106" s="262"/>
      <c r="F106" s="262"/>
      <c r="G106" s="262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130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78" t="str">
        <f>C106</f>
        <v xml:space="preserve"> na místě dle hloubky uložení stávajících sítí v místě křížení nové dešťové kanalizace a výšky upraveného terénu/komunikace)</v>
      </c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3">
      <c r="A107" s="155"/>
      <c r="B107" s="156"/>
      <c r="C107" s="190" t="s">
        <v>243</v>
      </c>
      <c r="D107" s="161"/>
      <c r="E107" s="162"/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132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3">
      <c r="A108" s="155"/>
      <c r="B108" s="156"/>
      <c r="C108" s="191" t="s">
        <v>244</v>
      </c>
      <c r="D108" s="161"/>
      <c r="E108" s="162">
        <v>1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8"/>
      <c r="AA108" s="148"/>
      <c r="AB108" s="148"/>
      <c r="AC108" s="148"/>
      <c r="AD108" s="148"/>
      <c r="AE108" s="148"/>
      <c r="AF108" s="148"/>
      <c r="AG108" s="148" t="s">
        <v>132</v>
      </c>
      <c r="AH108" s="148">
        <v>2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3" x14ac:dyDescent="0.3">
      <c r="A109" s="155"/>
      <c r="B109" s="156"/>
      <c r="C109" s="191" t="s">
        <v>245</v>
      </c>
      <c r="D109" s="161"/>
      <c r="E109" s="162">
        <v>1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132</v>
      </c>
      <c r="AH109" s="148">
        <v>2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3" x14ac:dyDescent="0.3">
      <c r="A110" s="155"/>
      <c r="B110" s="156"/>
      <c r="C110" s="191" t="s">
        <v>246</v>
      </c>
      <c r="D110" s="161"/>
      <c r="E110" s="162">
        <v>1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132</v>
      </c>
      <c r="AH110" s="148">
        <v>2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3">
      <c r="A111" s="155"/>
      <c r="B111" s="156"/>
      <c r="C111" s="191" t="s">
        <v>247</v>
      </c>
      <c r="D111" s="161"/>
      <c r="E111" s="162">
        <v>1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8"/>
      <c r="AA111" s="148"/>
      <c r="AB111" s="148"/>
      <c r="AC111" s="148"/>
      <c r="AD111" s="148"/>
      <c r="AE111" s="148"/>
      <c r="AF111" s="148"/>
      <c r="AG111" s="148" t="s">
        <v>132</v>
      </c>
      <c r="AH111" s="148">
        <v>2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3" x14ac:dyDescent="0.3">
      <c r="A112" s="155"/>
      <c r="B112" s="156"/>
      <c r="C112" s="191" t="s">
        <v>248</v>
      </c>
      <c r="D112" s="161"/>
      <c r="E112" s="162">
        <v>1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132</v>
      </c>
      <c r="AH112" s="148">
        <v>2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0.6" outlineLevel="3" x14ac:dyDescent="0.3">
      <c r="A113" s="155"/>
      <c r="B113" s="156"/>
      <c r="C113" s="191" t="s">
        <v>249</v>
      </c>
      <c r="D113" s="161"/>
      <c r="E113" s="162">
        <v>1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8"/>
      <c r="AA113" s="148"/>
      <c r="AB113" s="148"/>
      <c r="AC113" s="148"/>
      <c r="AD113" s="148"/>
      <c r="AE113" s="148"/>
      <c r="AF113" s="148"/>
      <c r="AG113" s="148" t="s">
        <v>132</v>
      </c>
      <c r="AH113" s="148">
        <v>2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3" x14ac:dyDescent="0.3">
      <c r="A114" s="155"/>
      <c r="B114" s="156"/>
      <c r="C114" s="191" t="s">
        <v>250</v>
      </c>
      <c r="D114" s="161"/>
      <c r="E114" s="162">
        <v>3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132</v>
      </c>
      <c r="AH114" s="148">
        <v>2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3" x14ac:dyDescent="0.3">
      <c r="A115" s="155"/>
      <c r="B115" s="156"/>
      <c r="C115" s="190" t="s">
        <v>251</v>
      </c>
      <c r="D115" s="161"/>
      <c r="E115" s="162"/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8"/>
      <c r="AA115" s="148"/>
      <c r="AB115" s="148"/>
      <c r="AC115" s="148"/>
      <c r="AD115" s="148"/>
      <c r="AE115" s="148"/>
      <c r="AF115" s="148"/>
      <c r="AG115" s="148" t="s">
        <v>132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3" x14ac:dyDescent="0.3">
      <c r="A116" s="155"/>
      <c r="B116" s="156"/>
      <c r="C116" s="188" t="s">
        <v>72</v>
      </c>
      <c r="D116" s="159"/>
      <c r="E116" s="160">
        <v>1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132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ht="20.6" outlineLevel="1" x14ac:dyDescent="0.3">
      <c r="A117" s="171">
        <v>38</v>
      </c>
      <c r="B117" s="172" t="s">
        <v>252</v>
      </c>
      <c r="C117" s="187" t="s">
        <v>253</v>
      </c>
      <c r="D117" s="173" t="s">
        <v>241</v>
      </c>
      <c r="E117" s="174">
        <v>1</v>
      </c>
      <c r="F117" s="175"/>
      <c r="G117" s="176">
        <f>ROUND(E117*F117,2)</f>
        <v>0</v>
      </c>
      <c r="H117" s="175"/>
      <c r="I117" s="176">
        <f>ROUND(E117*H117,2)</f>
        <v>0</v>
      </c>
      <c r="J117" s="175"/>
      <c r="K117" s="176">
        <f>ROUND(E117*J117,2)</f>
        <v>0</v>
      </c>
      <c r="L117" s="176">
        <v>21</v>
      </c>
      <c r="M117" s="176">
        <f>G117*(1+L117/100)</f>
        <v>0</v>
      </c>
      <c r="N117" s="174">
        <v>0</v>
      </c>
      <c r="O117" s="174">
        <f>ROUND(E117*N117,2)</f>
        <v>0</v>
      </c>
      <c r="P117" s="174">
        <v>0</v>
      </c>
      <c r="Q117" s="174">
        <f>ROUND(E117*P117,2)</f>
        <v>0</v>
      </c>
      <c r="R117" s="176"/>
      <c r="S117" s="176" t="s">
        <v>232</v>
      </c>
      <c r="T117" s="177" t="s">
        <v>225</v>
      </c>
      <c r="U117" s="158">
        <v>0</v>
      </c>
      <c r="V117" s="158">
        <f>ROUND(E117*U117,2)</f>
        <v>0</v>
      </c>
      <c r="W117" s="158"/>
      <c r="X117" s="158" t="s">
        <v>116</v>
      </c>
      <c r="Y117" s="158" t="s">
        <v>117</v>
      </c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3">
      <c r="A118" s="155"/>
      <c r="B118" s="156"/>
      <c r="C118" s="263" t="s">
        <v>254</v>
      </c>
      <c r="D118" s="264"/>
      <c r="E118" s="264"/>
      <c r="F118" s="264"/>
      <c r="G118" s="264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130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78" t="str">
        <f>C118</f>
        <v>na místě dle hloubky uložení stávajících sítí v místě křížení nové dešťové kanalizace a výšky upraveného terénu/komunikace)</v>
      </c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3">
      <c r="A119" s="155"/>
      <c r="B119" s="156"/>
      <c r="C119" s="190" t="s">
        <v>243</v>
      </c>
      <c r="D119" s="161"/>
      <c r="E119" s="162"/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132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3" x14ac:dyDescent="0.3">
      <c r="A120" s="155"/>
      <c r="B120" s="156"/>
      <c r="C120" s="191" t="s">
        <v>244</v>
      </c>
      <c r="D120" s="161"/>
      <c r="E120" s="162">
        <v>1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132</v>
      </c>
      <c r="AH120" s="148">
        <v>2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3" x14ac:dyDescent="0.3">
      <c r="A121" s="155"/>
      <c r="B121" s="156"/>
      <c r="C121" s="191" t="s">
        <v>255</v>
      </c>
      <c r="D121" s="161"/>
      <c r="E121" s="162">
        <v>1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8"/>
      <c r="AA121" s="148"/>
      <c r="AB121" s="148"/>
      <c r="AC121" s="148"/>
      <c r="AD121" s="148"/>
      <c r="AE121" s="148"/>
      <c r="AF121" s="148"/>
      <c r="AG121" s="148" t="s">
        <v>132</v>
      </c>
      <c r="AH121" s="148">
        <v>2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3" x14ac:dyDescent="0.3">
      <c r="A122" s="155"/>
      <c r="B122" s="156"/>
      <c r="C122" s="191" t="s">
        <v>256</v>
      </c>
      <c r="D122" s="161"/>
      <c r="E122" s="162">
        <v>1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132</v>
      </c>
      <c r="AH122" s="148">
        <v>2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3" x14ac:dyDescent="0.3">
      <c r="A123" s="155"/>
      <c r="B123" s="156"/>
      <c r="C123" s="191" t="s">
        <v>246</v>
      </c>
      <c r="D123" s="161"/>
      <c r="E123" s="162">
        <v>1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132</v>
      </c>
      <c r="AH123" s="148">
        <v>2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3" x14ac:dyDescent="0.3">
      <c r="A124" s="155"/>
      <c r="B124" s="156"/>
      <c r="C124" s="191" t="s">
        <v>248</v>
      </c>
      <c r="D124" s="161"/>
      <c r="E124" s="162">
        <v>1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8"/>
      <c r="AA124" s="148"/>
      <c r="AB124" s="148"/>
      <c r="AC124" s="148"/>
      <c r="AD124" s="148"/>
      <c r="AE124" s="148"/>
      <c r="AF124" s="148"/>
      <c r="AG124" s="148" t="s">
        <v>132</v>
      </c>
      <c r="AH124" s="148">
        <v>2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ht="20.6" outlineLevel="3" x14ac:dyDescent="0.3">
      <c r="A125" s="155"/>
      <c r="B125" s="156"/>
      <c r="C125" s="191" t="s">
        <v>257</v>
      </c>
      <c r="D125" s="161"/>
      <c r="E125" s="162">
        <v>1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132</v>
      </c>
      <c r="AH125" s="148">
        <v>2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3">
      <c r="A126" s="155"/>
      <c r="B126" s="156"/>
      <c r="C126" s="191" t="s">
        <v>250</v>
      </c>
      <c r="D126" s="161"/>
      <c r="E126" s="162">
        <v>3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132</v>
      </c>
      <c r="AH126" s="148">
        <v>2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3">
      <c r="A127" s="155"/>
      <c r="B127" s="156"/>
      <c r="C127" s="190" t="s">
        <v>251</v>
      </c>
      <c r="D127" s="161"/>
      <c r="E127" s="162"/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8"/>
      <c r="AA127" s="148"/>
      <c r="AB127" s="148"/>
      <c r="AC127" s="148"/>
      <c r="AD127" s="148"/>
      <c r="AE127" s="148"/>
      <c r="AF127" s="148"/>
      <c r="AG127" s="148" t="s">
        <v>132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3">
      <c r="A128" s="155"/>
      <c r="B128" s="156"/>
      <c r="C128" s="188" t="s">
        <v>72</v>
      </c>
      <c r="D128" s="159"/>
      <c r="E128" s="160">
        <v>1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132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0.6" outlineLevel="1" x14ac:dyDescent="0.3">
      <c r="A129" s="171">
        <v>39</v>
      </c>
      <c r="B129" s="172" t="s">
        <v>258</v>
      </c>
      <c r="C129" s="187" t="s">
        <v>259</v>
      </c>
      <c r="D129" s="173" t="s">
        <v>241</v>
      </c>
      <c r="E129" s="174">
        <v>1</v>
      </c>
      <c r="F129" s="175"/>
      <c r="G129" s="176">
        <f>ROUND(E129*F129,2)</f>
        <v>0</v>
      </c>
      <c r="H129" s="175"/>
      <c r="I129" s="176">
        <f>ROUND(E129*H129,2)</f>
        <v>0</v>
      </c>
      <c r="J129" s="175"/>
      <c r="K129" s="176">
        <f>ROUND(E129*J129,2)</f>
        <v>0</v>
      </c>
      <c r="L129" s="176">
        <v>21</v>
      </c>
      <c r="M129" s="176">
        <f>G129*(1+L129/100)</f>
        <v>0</v>
      </c>
      <c r="N129" s="174">
        <v>0</v>
      </c>
      <c r="O129" s="174">
        <f>ROUND(E129*N129,2)</f>
        <v>0</v>
      </c>
      <c r="P129" s="174">
        <v>0</v>
      </c>
      <c r="Q129" s="174">
        <f>ROUND(E129*P129,2)</f>
        <v>0</v>
      </c>
      <c r="R129" s="176"/>
      <c r="S129" s="176" t="s">
        <v>232</v>
      </c>
      <c r="T129" s="177" t="s">
        <v>225</v>
      </c>
      <c r="U129" s="158">
        <v>0</v>
      </c>
      <c r="V129" s="158">
        <f>ROUND(E129*U129,2)</f>
        <v>0</v>
      </c>
      <c r="W129" s="158"/>
      <c r="X129" s="158" t="s">
        <v>116</v>
      </c>
      <c r="Y129" s="158" t="s">
        <v>117</v>
      </c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3">
      <c r="A130" s="155"/>
      <c r="B130" s="156"/>
      <c r="C130" s="263" t="s">
        <v>242</v>
      </c>
      <c r="D130" s="264"/>
      <c r="E130" s="264"/>
      <c r="F130" s="264"/>
      <c r="G130" s="264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130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78" t="str">
        <f>C130</f>
        <v xml:space="preserve"> na místě dle hloubky uložení stávajících sítí v místě křížení nové dešťové kanalizace a výšky upraveného terénu/komunikace)</v>
      </c>
      <c r="BB130" s="148"/>
      <c r="BC130" s="148"/>
      <c r="BD130" s="148"/>
      <c r="BE130" s="148"/>
      <c r="BF130" s="148"/>
      <c r="BG130" s="148"/>
      <c r="BH130" s="148"/>
    </row>
    <row r="131" spans="1:60" outlineLevel="2" x14ac:dyDescent="0.3">
      <c r="A131" s="155"/>
      <c r="B131" s="156"/>
      <c r="C131" s="190" t="s">
        <v>243</v>
      </c>
      <c r="D131" s="161"/>
      <c r="E131" s="162"/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8"/>
      <c r="AA131" s="148"/>
      <c r="AB131" s="148"/>
      <c r="AC131" s="148"/>
      <c r="AD131" s="148"/>
      <c r="AE131" s="148"/>
      <c r="AF131" s="148"/>
      <c r="AG131" s="148" t="s">
        <v>132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3" x14ac:dyDescent="0.3">
      <c r="A132" s="155"/>
      <c r="B132" s="156"/>
      <c r="C132" s="191" t="s">
        <v>244</v>
      </c>
      <c r="D132" s="161"/>
      <c r="E132" s="162">
        <v>1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8"/>
      <c r="AA132" s="148"/>
      <c r="AB132" s="148"/>
      <c r="AC132" s="148"/>
      <c r="AD132" s="148"/>
      <c r="AE132" s="148"/>
      <c r="AF132" s="148"/>
      <c r="AG132" s="148" t="s">
        <v>132</v>
      </c>
      <c r="AH132" s="148">
        <v>2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3" x14ac:dyDescent="0.3">
      <c r="A133" s="155"/>
      <c r="B133" s="156"/>
      <c r="C133" s="191" t="s">
        <v>256</v>
      </c>
      <c r="D133" s="161"/>
      <c r="E133" s="162">
        <v>1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8"/>
      <c r="AA133" s="148"/>
      <c r="AB133" s="148"/>
      <c r="AC133" s="148"/>
      <c r="AD133" s="148"/>
      <c r="AE133" s="148"/>
      <c r="AF133" s="148"/>
      <c r="AG133" s="148" t="s">
        <v>132</v>
      </c>
      <c r="AH133" s="148">
        <v>2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3" x14ac:dyDescent="0.3">
      <c r="A134" s="155"/>
      <c r="B134" s="156"/>
      <c r="C134" s="191" t="s">
        <v>246</v>
      </c>
      <c r="D134" s="161"/>
      <c r="E134" s="162">
        <v>1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8"/>
      <c r="AA134" s="148"/>
      <c r="AB134" s="148"/>
      <c r="AC134" s="148"/>
      <c r="AD134" s="148"/>
      <c r="AE134" s="148"/>
      <c r="AF134" s="148"/>
      <c r="AG134" s="148" t="s">
        <v>132</v>
      </c>
      <c r="AH134" s="148">
        <v>2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0.6" outlineLevel="3" x14ac:dyDescent="0.3">
      <c r="A135" s="155"/>
      <c r="B135" s="156"/>
      <c r="C135" s="191" t="s">
        <v>260</v>
      </c>
      <c r="D135" s="161"/>
      <c r="E135" s="162">
        <v>1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8"/>
      <c r="AA135" s="148"/>
      <c r="AB135" s="148"/>
      <c r="AC135" s="148"/>
      <c r="AD135" s="148"/>
      <c r="AE135" s="148"/>
      <c r="AF135" s="148"/>
      <c r="AG135" s="148" t="s">
        <v>132</v>
      </c>
      <c r="AH135" s="148">
        <v>2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3" x14ac:dyDescent="0.3">
      <c r="A136" s="155"/>
      <c r="B136" s="156"/>
      <c r="C136" s="191" t="s">
        <v>261</v>
      </c>
      <c r="D136" s="161"/>
      <c r="E136" s="162">
        <v>1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8"/>
      <c r="AA136" s="148"/>
      <c r="AB136" s="148"/>
      <c r="AC136" s="148"/>
      <c r="AD136" s="148"/>
      <c r="AE136" s="148"/>
      <c r="AF136" s="148"/>
      <c r="AG136" s="148" t="s">
        <v>132</v>
      </c>
      <c r="AH136" s="148">
        <v>2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3" x14ac:dyDescent="0.3">
      <c r="A137" s="155"/>
      <c r="B137" s="156"/>
      <c r="C137" s="190" t="s">
        <v>251</v>
      </c>
      <c r="D137" s="161"/>
      <c r="E137" s="162"/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8"/>
      <c r="AA137" s="148"/>
      <c r="AB137" s="148"/>
      <c r="AC137" s="148"/>
      <c r="AD137" s="148"/>
      <c r="AE137" s="148"/>
      <c r="AF137" s="148"/>
      <c r="AG137" s="148" t="s">
        <v>132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3" x14ac:dyDescent="0.3">
      <c r="A138" s="155"/>
      <c r="B138" s="156"/>
      <c r="C138" s="188" t="s">
        <v>72</v>
      </c>
      <c r="D138" s="159"/>
      <c r="E138" s="160">
        <v>1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8"/>
      <c r="AA138" s="148"/>
      <c r="AB138" s="148"/>
      <c r="AC138" s="148"/>
      <c r="AD138" s="148"/>
      <c r="AE138" s="148"/>
      <c r="AF138" s="148"/>
      <c r="AG138" s="148" t="s">
        <v>132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0.6" outlineLevel="1" x14ac:dyDescent="0.3">
      <c r="A139" s="171">
        <v>40</v>
      </c>
      <c r="B139" s="172" t="s">
        <v>262</v>
      </c>
      <c r="C139" s="187" t="s">
        <v>263</v>
      </c>
      <c r="D139" s="173" t="s">
        <v>241</v>
      </c>
      <c r="E139" s="174">
        <v>1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4">
        <v>0</v>
      </c>
      <c r="O139" s="174">
        <f>ROUND(E139*N139,2)</f>
        <v>0</v>
      </c>
      <c r="P139" s="174">
        <v>0</v>
      </c>
      <c r="Q139" s="174">
        <f>ROUND(E139*P139,2)</f>
        <v>0</v>
      </c>
      <c r="R139" s="176"/>
      <c r="S139" s="176" t="s">
        <v>232</v>
      </c>
      <c r="T139" s="177" t="s">
        <v>225</v>
      </c>
      <c r="U139" s="158">
        <v>0</v>
      </c>
      <c r="V139" s="158">
        <f>ROUND(E139*U139,2)</f>
        <v>0</v>
      </c>
      <c r="W139" s="158"/>
      <c r="X139" s="158" t="s">
        <v>116</v>
      </c>
      <c r="Y139" s="158" t="s">
        <v>117</v>
      </c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2" x14ac:dyDescent="0.3">
      <c r="A140" s="155"/>
      <c r="B140" s="156"/>
      <c r="C140" s="263" t="s">
        <v>254</v>
      </c>
      <c r="D140" s="264"/>
      <c r="E140" s="264"/>
      <c r="F140" s="264"/>
      <c r="G140" s="264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8"/>
      <c r="AA140" s="148"/>
      <c r="AB140" s="148"/>
      <c r="AC140" s="148"/>
      <c r="AD140" s="148"/>
      <c r="AE140" s="148"/>
      <c r="AF140" s="148"/>
      <c r="AG140" s="148" t="s">
        <v>130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78" t="str">
        <f>C140</f>
        <v>na místě dle hloubky uložení stávajících sítí v místě křížení nové dešťové kanalizace a výšky upraveného terénu/komunikace)</v>
      </c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3">
      <c r="A141" s="155"/>
      <c r="B141" s="156"/>
      <c r="C141" s="190" t="s">
        <v>243</v>
      </c>
      <c r="D141" s="161"/>
      <c r="E141" s="162"/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8"/>
      <c r="AA141" s="148"/>
      <c r="AB141" s="148"/>
      <c r="AC141" s="148"/>
      <c r="AD141" s="148"/>
      <c r="AE141" s="148"/>
      <c r="AF141" s="148"/>
      <c r="AG141" s="148" t="s">
        <v>132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3" x14ac:dyDescent="0.3">
      <c r="A142" s="155"/>
      <c r="B142" s="156"/>
      <c r="C142" s="191" t="s">
        <v>244</v>
      </c>
      <c r="D142" s="161"/>
      <c r="E142" s="162">
        <v>1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132</v>
      </c>
      <c r="AH142" s="148">
        <v>2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3" x14ac:dyDescent="0.3">
      <c r="A143" s="155"/>
      <c r="B143" s="156"/>
      <c r="C143" s="191" t="s">
        <v>245</v>
      </c>
      <c r="D143" s="161"/>
      <c r="E143" s="162">
        <v>1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8"/>
      <c r="AA143" s="148"/>
      <c r="AB143" s="148"/>
      <c r="AC143" s="148"/>
      <c r="AD143" s="148"/>
      <c r="AE143" s="148"/>
      <c r="AF143" s="148"/>
      <c r="AG143" s="148" t="s">
        <v>132</v>
      </c>
      <c r="AH143" s="148">
        <v>2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3" x14ac:dyDescent="0.3">
      <c r="A144" s="155"/>
      <c r="B144" s="156"/>
      <c r="C144" s="191" t="s">
        <v>246</v>
      </c>
      <c r="D144" s="161"/>
      <c r="E144" s="162">
        <v>1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8"/>
      <c r="AA144" s="148"/>
      <c r="AB144" s="148"/>
      <c r="AC144" s="148"/>
      <c r="AD144" s="148"/>
      <c r="AE144" s="148"/>
      <c r="AF144" s="148"/>
      <c r="AG144" s="148" t="s">
        <v>132</v>
      </c>
      <c r="AH144" s="148">
        <v>2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3" x14ac:dyDescent="0.3">
      <c r="A145" s="155"/>
      <c r="B145" s="156"/>
      <c r="C145" s="191" t="s">
        <v>247</v>
      </c>
      <c r="D145" s="161"/>
      <c r="E145" s="162">
        <v>1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132</v>
      </c>
      <c r="AH145" s="148">
        <v>2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20.6" outlineLevel="3" x14ac:dyDescent="0.3">
      <c r="A146" s="155"/>
      <c r="B146" s="156"/>
      <c r="C146" s="191" t="s">
        <v>264</v>
      </c>
      <c r="D146" s="161"/>
      <c r="E146" s="162">
        <v>1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8"/>
      <c r="AA146" s="148"/>
      <c r="AB146" s="148"/>
      <c r="AC146" s="148"/>
      <c r="AD146" s="148"/>
      <c r="AE146" s="148"/>
      <c r="AF146" s="148"/>
      <c r="AG146" s="148" t="s">
        <v>132</v>
      </c>
      <c r="AH146" s="148">
        <v>2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3" x14ac:dyDescent="0.3">
      <c r="A147" s="155"/>
      <c r="B147" s="156"/>
      <c r="C147" s="191" t="s">
        <v>265</v>
      </c>
      <c r="D147" s="161"/>
      <c r="E147" s="162">
        <v>2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8"/>
      <c r="AA147" s="148"/>
      <c r="AB147" s="148"/>
      <c r="AC147" s="148"/>
      <c r="AD147" s="148"/>
      <c r="AE147" s="148"/>
      <c r="AF147" s="148"/>
      <c r="AG147" s="148" t="s">
        <v>132</v>
      </c>
      <c r="AH147" s="148">
        <v>2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3" x14ac:dyDescent="0.3">
      <c r="A148" s="155"/>
      <c r="B148" s="156"/>
      <c r="C148" s="190" t="s">
        <v>251</v>
      </c>
      <c r="D148" s="161"/>
      <c r="E148" s="162"/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132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3" x14ac:dyDescent="0.3">
      <c r="A149" s="155"/>
      <c r="B149" s="156"/>
      <c r="C149" s="188" t="s">
        <v>72</v>
      </c>
      <c r="D149" s="159"/>
      <c r="E149" s="160">
        <v>1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8"/>
      <c r="AA149" s="148"/>
      <c r="AB149" s="148"/>
      <c r="AC149" s="148"/>
      <c r="AD149" s="148"/>
      <c r="AE149" s="148"/>
      <c r="AF149" s="148"/>
      <c r="AG149" s="148" t="s">
        <v>132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0.6" outlineLevel="1" x14ac:dyDescent="0.3">
      <c r="A150" s="171">
        <v>41</v>
      </c>
      <c r="B150" s="172" t="s">
        <v>266</v>
      </c>
      <c r="C150" s="187" t="s">
        <v>267</v>
      </c>
      <c r="D150" s="173" t="s">
        <v>241</v>
      </c>
      <c r="E150" s="174">
        <v>1</v>
      </c>
      <c r="F150" s="175"/>
      <c r="G150" s="176">
        <f>ROUND(E150*F150,2)</f>
        <v>0</v>
      </c>
      <c r="H150" s="175"/>
      <c r="I150" s="176">
        <f>ROUND(E150*H150,2)</f>
        <v>0</v>
      </c>
      <c r="J150" s="175"/>
      <c r="K150" s="176">
        <f>ROUND(E150*J150,2)</f>
        <v>0</v>
      </c>
      <c r="L150" s="176">
        <v>21</v>
      </c>
      <c r="M150" s="176">
        <f>G150*(1+L150/100)</f>
        <v>0</v>
      </c>
      <c r="N150" s="174">
        <v>0</v>
      </c>
      <c r="O150" s="174">
        <f>ROUND(E150*N150,2)</f>
        <v>0</v>
      </c>
      <c r="P150" s="174">
        <v>0</v>
      </c>
      <c r="Q150" s="174">
        <f>ROUND(E150*P150,2)</f>
        <v>0</v>
      </c>
      <c r="R150" s="176"/>
      <c r="S150" s="176" t="s">
        <v>232</v>
      </c>
      <c r="T150" s="177" t="s">
        <v>225</v>
      </c>
      <c r="U150" s="158">
        <v>0</v>
      </c>
      <c r="V150" s="158">
        <f>ROUND(E150*U150,2)</f>
        <v>0</v>
      </c>
      <c r="W150" s="158"/>
      <c r="X150" s="158" t="s">
        <v>116</v>
      </c>
      <c r="Y150" s="158" t="s">
        <v>117</v>
      </c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2" x14ac:dyDescent="0.3">
      <c r="A151" s="155"/>
      <c r="B151" s="156"/>
      <c r="C151" s="263" t="s">
        <v>242</v>
      </c>
      <c r="D151" s="264"/>
      <c r="E151" s="264"/>
      <c r="F151" s="264"/>
      <c r="G151" s="264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8"/>
      <c r="AA151" s="148"/>
      <c r="AB151" s="148"/>
      <c r="AC151" s="148"/>
      <c r="AD151" s="148"/>
      <c r="AE151" s="148"/>
      <c r="AF151" s="148"/>
      <c r="AG151" s="148" t="s">
        <v>130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78" t="str">
        <f>C151</f>
        <v xml:space="preserve"> na místě dle hloubky uložení stávajících sítí v místě křížení nové dešťové kanalizace a výšky upraveného terénu/komunikace)</v>
      </c>
      <c r="BB151" s="148"/>
      <c r="BC151" s="148"/>
      <c r="BD151" s="148"/>
      <c r="BE151" s="148"/>
      <c r="BF151" s="148"/>
      <c r="BG151" s="148"/>
      <c r="BH151" s="148"/>
    </row>
    <row r="152" spans="1:60" outlineLevel="2" x14ac:dyDescent="0.3">
      <c r="A152" s="155"/>
      <c r="B152" s="156"/>
      <c r="C152" s="190" t="s">
        <v>243</v>
      </c>
      <c r="D152" s="161"/>
      <c r="E152" s="162"/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132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3" x14ac:dyDescent="0.3">
      <c r="A153" s="155"/>
      <c r="B153" s="156"/>
      <c r="C153" s="191" t="s">
        <v>244</v>
      </c>
      <c r="D153" s="161"/>
      <c r="E153" s="162">
        <v>1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132</v>
      </c>
      <c r="AH153" s="148">
        <v>2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3" x14ac:dyDescent="0.3">
      <c r="A154" s="155"/>
      <c r="B154" s="156"/>
      <c r="C154" s="191" t="s">
        <v>268</v>
      </c>
      <c r="D154" s="161"/>
      <c r="E154" s="162">
        <v>1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132</v>
      </c>
      <c r="AH154" s="148">
        <v>2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3" x14ac:dyDescent="0.3">
      <c r="A155" s="155"/>
      <c r="B155" s="156"/>
      <c r="C155" s="191" t="s">
        <v>246</v>
      </c>
      <c r="D155" s="161"/>
      <c r="E155" s="162">
        <v>1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132</v>
      </c>
      <c r="AH155" s="148">
        <v>2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3">
      <c r="A156" s="155"/>
      <c r="B156" s="156"/>
      <c r="C156" s="191" t="s">
        <v>247</v>
      </c>
      <c r="D156" s="161"/>
      <c r="E156" s="162">
        <v>1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8"/>
      <c r="AA156" s="148"/>
      <c r="AB156" s="148"/>
      <c r="AC156" s="148"/>
      <c r="AD156" s="148"/>
      <c r="AE156" s="148"/>
      <c r="AF156" s="148"/>
      <c r="AG156" s="148" t="s">
        <v>132</v>
      </c>
      <c r="AH156" s="148">
        <v>2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3" x14ac:dyDescent="0.3">
      <c r="A157" s="155"/>
      <c r="B157" s="156"/>
      <c r="C157" s="191" t="s">
        <v>248</v>
      </c>
      <c r="D157" s="161"/>
      <c r="E157" s="162">
        <v>1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8"/>
      <c r="AA157" s="148"/>
      <c r="AB157" s="148"/>
      <c r="AC157" s="148"/>
      <c r="AD157" s="148"/>
      <c r="AE157" s="148"/>
      <c r="AF157" s="148"/>
      <c r="AG157" s="148" t="s">
        <v>132</v>
      </c>
      <c r="AH157" s="148">
        <v>2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ht="20.6" outlineLevel="3" x14ac:dyDescent="0.3">
      <c r="A158" s="155"/>
      <c r="B158" s="156"/>
      <c r="C158" s="191" t="s">
        <v>269</v>
      </c>
      <c r="D158" s="161"/>
      <c r="E158" s="162">
        <v>1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8"/>
      <c r="AA158" s="148"/>
      <c r="AB158" s="148"/>
      <c r="AC158" s="148"/>
      <c r="AD158" s="148"/>
      <c r="AE158" s="148"/>
      <c r="AF158" s="148"/>
      <c r="AG158" s="148" t="s">
        <v>132</v>
      </c>
      <c r="AH158" s="148">
        <v>2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3" x14ac:dyDescent="0.3">
      <c r="A159" s="155"/>
      <c r="B159" s="156"/>
      <c r="C159" s="191" t="s">
        <v>250</v>
      </c>
      <c r="D159" s="161"/>
      <c r="E159" s="162">
        <v>3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8"/>
      <c r="AA159" s="148"/>
      <c r="AB159" s="148"/>
      <c r="AC159" s="148"/>
      <c r="AD159" s="148"/>
      <c r="AE159" s="148"/>
      <c r="AF159" s="148"/>
      <c r="AG159" s="148" t="s">
        <v>132</v>
      </c>
      <c r="AH159" s="148">
        <v>2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3" x14ac:dyDescent="0.3">
      <c r="A160" s="155"/>
      <c r="B160" s="156"/>
      <c r="C160" s="190" t="s">
        <v>251</v>
      </c>
      <c r="D160" s="161"/>
      <c r="E160" s="162"/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8"/>
      <c r="AA160" s="148"/>
      <c r="AB160" s="148"/>
      <c r="AC160" s="148"/>
      <c r="AD160" s="148"/>
      <c r="AE160" s="148"/>
      <c r="AF160" s="148"/>
      <c r="AG160" s="148" t="s">
        <v>132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3" x14ac:dyDescent="0.3">
      <c r="A161" s="155"/>
      <c r="B161" s="156"/>
      <c r="C161" s="188" t="s">
        <v>72</v>
      </c>
      <c r="D161" s="159"/>
      <c r="E161" s="160">
        <v>1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132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0.6" outlineLevel="1" x14ac:dyDescent="0.3">
      <c r="A162" s="171">
        <v>42</v>
      </c>
      <c r="B162" s="172" t="s">
        <v>270</v>
      </c>
      <c r="C162" s="187" t="s">
        <v>271</v>
      </c>
      <c r="D162" s="173" t="s">
        <v>241</v>
      </c>
      <c r="E162" s="174">
        <v>1</v>
      </c>
      <c r="F162" s="175"/>
      <c r="G162" s="176">
        <f>ROUND(E162*F162,2)</f>
        <v>0</v>
      </c>
      <c r="H162" s="175"/>
      <c r="I162" s="176">
        <f>ROUND(E162*H162,2)</f>
        <v>0</v>
      </c>
      <c r="J162" s="175"/>
      <c r="K162" s="176">
        <f>ROUND(E162*J162,2)</f>
        <v>0</v>
      </c>
      <c r="L162" s="176">
        <v>21</v>
      </c>
      <c r="M162" s="176">
        <f>G162*(1+L162/100)</f>
        <v>0</v>
      </c>
      <c r="N162" s="174">
        <v>0</v>
      </c>
      <c r="O162" s="174">
        <f>ROUND(E162*N162,2)</f>
        <v>0</v>
      </c>
      <c r="P162" s="174">
        <v>0</v>
      </c>
      <c r="Q162" s="174">
        <f>ROUND(E162*P162,2)</f>
        <v>0</v>
      </c>
      <c r="R162" s="176"/>
      <c r="S162" s="176" t="s">
        <v>232</v>
      </c>
      <c r="T162" s="177" t="s">
        <v>225</v>
      </c>
      <c r="U162" s="158">
        <v>0</v>
      </c>
      <c r="V162" s="158">
        <f>ROUND(E162*U162,2)</f>
        <v>0</v>
      </c>
      <c r="W162" s="158"/>
      <c r="X162" s="158" t="s">
        <v>116</v>
      </c>
      <c r="Y162" s="158" t="s">
        <v>117</v>
      </c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2" x14ac:dyDescent="0.3">
      <c r="A163" s="155"/>
      <c r="B163" s="156"/>
      <c r="C163" s="263" t="s">
        <v>254</v>
      </c>
      <c r="D163" s="264"/>
      <c r="E163" s="264"/>
      <c r="F163" s="264"/>
      <c r="G163" s="264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130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78" t="str">
        <f>C163</f>
        <v>na místě dle hloubky uložení stávajících sítí v místě křížení nové dešťové kanalizace a výšky upraveného terénu/komunikace)</v>
      </c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3">
      <c r="A164" s="155"/>
      <c r="B164" s="156"/>
      <c r="C164" s="190" t="s">
        <v>243</v>
      </c>
      <c r="D164" s="161"/>
      <c r="E164" s="162"/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132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3" x14ac:dyDescent="0.3">
      <c r="A165" s="155"/>
      <c r="B165" s="156"/>
      <c r="C165" s="191" t="s">
        <v>244</v>
      </c>
      <c r="D165" s="161"/>
      <c r="E165" s="162">
        <v>1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8"/>
      <c r="AA165" s="148"/>
      <c r="AB165" s="148"/>
      <c r="AC165" s="148"/>
      <c r="AD165" s="148"/>
      <c r="AE165" s="148"/>
      <c r="AF165" s="148"/>
      <c r="AG165" s="148" t="s">
        <v>132</v>
      </c>
      <c r="AH165" s="148">
        <v>2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3" x14ac:dyDescent="0.3">
      <c r="A166" s="155"/>
      <c r="B166" s="156"/>
      <c r="C166" s="191" t="s">
        <v>245</v>
      </c>
      <c r="D166" s="161"/>
      <c r="E166" s="162">
        <v>1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8"/>
      <c r="AA166" s="148"/>
      <c r="AB166" s="148"/>
      <c r="AC166" s="148"/>
      <c r="AD166" s="148"/>
      <c r="AE166" s="148"/>
      <c r="AF166" s="148"/>
      <c r="AG166" s="148" t="s">
        <v>132</v>
      </c>
      <c r="AH166" s="148">
        <v>2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3" x14ac:dyDescent="0.3">
      <c r="A167" s="155"/>
      <c r="B167" s="156"/>
      <c r="C167" s="191" t="s">
        <v>246</v>
      </c>
      <c r="D167" s="161"/>
      <c r="E167" s="162">
        <v>1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132</v>
      </c>
      <c r="AH167" s="148">
        <v>2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3" x14ac:dyDescent="0.3">
      <c r="A168" s="155"/>
      <c r="B168" s="156"/>
      <c r="C168" s="191" t="s">
        <v>272</v>
      </c>
      <c r="D168" s="161"/>
      <c r="E168" s="162">
        <v>1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132</v>
      </c>
      <c r="AH168" s="148">
        <v>2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3" x14ac:dyDescent="0.3">
      <c r="A169" s="155"/>
      <c r="B169" s="156"/>
      <c r="C169" s="191" t="s">
        <v>248</v>
      </c>
      <c r="D169" s="161"/>
      <c r="E169" s="162">
        <v>1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8"/>
      <c r="AA169" s="148"/>
      <c r="AB169" s="148"/>
      <c r="AC169" s="148"/>
      <c r="AD169" s="148"/>
      <c r="AE169" s="148"/>
      <c r="AF169" s="148"/>
      <c r="AG169" s="148" t="s">
        <v>132</v>
      </c>
      <c r="AH169" s="148">
        <v>2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0.6" outlineLevel="3" x14ac:dyDescent="0.3">
      <c r="A170" s="155"/>
      <c r="B170" s="156"/>
      <c r="C170" s="191" t="s">
        <v>273</v>
      </c>
      <c r="D170" s="161"/>
      <c r="E170" s="162">
        <v>1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8"/>
      <c r="AA170" s="148"/>
      <c r="AB170" s="148"/>
      <c r="AC170" s="148"/>
      <c r="AD170" s="148"/>
      <c r="AE170" s="148"/>
      <c r="AF170" s="148"/>
      <c r="AG170" s="148" t="s">
        <v>132</v>
      </c>
      <c r="AH170" s="148">
        <v>2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3" x14ac:dyDescent="0.3">
      <c r="A171" s="155"/>
      <c r="B171" s="156"/>
      <c r="C171" s="191" t="s">
        <v>250</v>
      </c>
      <c r="D171" s="161"/>
      <c r="E171" s="162">
        <v>3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132</v>
      </c>
      <c r="AH171" s="148">
        <v>2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3" x14ac:dyDescent="0.3">
      <c r="A172" s="155"/>
      <c r="B172" s="156"/>
      <c r="C172" s="190" t="s">
        <v>251</v>
      </c>
      <c r="D172" s="161"/>
      <c r="E172" s="162"/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8"/>
      <c r="AA172" s="148"/>
      <c r="AB172" s="148"/>
      <c r="AC172" s="148"/>
      <c r="AD172" s="148"/>
      <c r="AE172" s="148"/>
      <c r="AF172" s="148"/>
      <c r="AG172" s="148" t="s">
        <v>132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3" x14ac:dyDescent="0.3">
      <c r="A173" s="155"/>
      <c r="B173" s="156"/>
      <c r="C173" s="188" t="s">
        <v>72</v>
      </c>
      <c r="D173" s="159"/>
      <c r="E173" s="160">
        <v>1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132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0.6" outlineLevel="1" x14ac:dyDescent="0.3">
      <c r="A174" s="171">
        <v>43</v>
      </c>
      <c r="B174" s="172" t="s">
        <v>274</v>
      </c>
      <c r="C174" s="187" t="s">
        <v>275</v>
      </c>
      <c r="D174" s="173" t="s">
        <v>241</v>
      </c>
      <c r="E174" s="174">
        <v>1</v>
      </c>
      <c r="F174" s="175"/>
      <c r="G174" s="176">
        <f>ROUND(E174*F174,2)</f>
        <v>0</v>
      </c>
      <c r="H174" s="175"/>
      <c r="I174" s="176">
        <f>ROUND(E174*H174,2)</f>
        <v>0</v>
      </c>
      <c r="J174" s="175"/>
      <c r="K174" s="176">
        <f>ROUND(E174*J174,2)</f>
        <v>0</v>
      </c>
      <c r="L174" s="176">
        <v>21</v>
      </c>
      <c r="M174" s="176">
        <f>G174*(1+L174/100)</f>
        <v>0</v>
      </c>
      <c r="N174" s="174">
        <v>0</v>
      </c>
      <c r="O174" s="174">
        <f>ROUND(E174*N174,2)</f>
        <v>0</v>
      </c>
      <c r="P174" s="174">
        <v>0</v>
      </c>
      <c r="Q174" s="174">
        <f>ROUND(E174*P174,2)</f>
        <v>0</v>
      </c>
      <c r="R174" s="176"/>
      <c r="S174" s="176" t="s">
        <v>232</v>
      </c>
      <c r="T174" s="177" t="s">
        <v>225</v>
      </c>
      <c r="U174" s="158">
        <v>0</v>
      </c>
      <c r="V174" s="158">
        <f>ROUND(E174*U174,2)</f>
        <v>0</v>
      </c>
      <c r="W174" s="158"/>
      <c r="X174" s="158" t="s">
        <v>116</v>
      </c>
      <c r="Y174" s="158" t="s">
        <v>117</v>
      </c>
      <c r="Z174" s="148"/>
      <c r="AA174" s="148"/>
      <c r="AB174" s="148"/>
      <c r="AC174" s="148"/>
      <c r="AD174" s="148"/>
      <c r="AE174" s="148"/>
      <c r="AF174" s="148"/>
      <c r="AG174" s="148" t="s">
        <v>118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2" x14ac:dyDescent="0.3">
      <c r="A175" s="155"/>
      <c r="B175" s="156"/>
      <c r="C175" s="263" t="s">
        <v>276</v>
      </c>
      <c r="D175" s="264"/>
      <c r="E175" s="264"/>
      <c r="F175" s="264"/>
      <c r="G175" s="264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8"/>
      <c r="AA175" s="148"/>
      <c r="AB175" s="148"/>
      <c r="AC175" s="148"/>
      <c r="AD175" s="148"/>
      <c r="AE175" s="148"/>
      <c r="AF175" s="148"/>
      <c r="AG175" s="148" t="s">
        <v>130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78" t="str">
        <f>C175</f>
        <v xml:space="preserve"> šachty se určí na místě dle hloubky uložení stávajících sítí v místě křížení nové dešťové kanalizace a výšky upraveného terénu/komunikace)</v>
      </c>
      <c r="BB175" s="148"/>
      <c r="BC175" s="148"/>
      <c r="BD175" s="148"/>
      <c r="BE175" s="148"/>
      <c r="BF175" s="148"/>
      <c r="BG175" s="148"/>
      <c r="BH175" s="148"/>
    </row>
    <row r="176" spans="1:60" outlineLevel="2" x14ac:dyDescent="0.3">
      <c r="A176" s="155"/>
      <c r="B176" s="156"/>
      <c r="C176" s="190" t="s">
        <v>243</v>
      </c>
      <c r="D176" s="161"/>
      <c r="E176" s="162"/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132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3" x14ac:dyDescent="0.3">
      <c r="A177" s="155"/>
      <c r="B177" s="156"/>
      <c r="C177" s="191" t="s">
        <v>244</v>
      </c>
      <c r="D177" s="161"/>
      <c r="E177" s="162">
        <v>1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132</v>
      </c>
      <c r="AH177" s="148">
        <v>2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3" x14ac:dyDescent="0.3">
      <c r="A178" s="155"/>
      <c r="B178" s="156"/>
      <c r="C178" s="191" t="s">
        <v>245</v>
      </c>
      <c r="D178" s="161"/>
      <c r="E178" s="162">
        <v>1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8"/>
      <c r="AA178" s="148"/>
      <c r="AB178" s="148"/>
      <c r="AC178" s="148"/>
      <c r="AD178" s="148"/>
      <c r="AE178" s="148"/>
      <c r="AF178" s="148"/>
      <c r="AG178" s="148" t="s">
        <v>132</v>
      </c>
      <c r="AH178" s="148">
        <v>2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3" x14ac:dyDescent="0.3">
      <c r="A179" s="155"/>
      <c r="B179" s="156"/>
      <c r="C179" s="191" t="s">
        <v>246</v>
      </c>
      <c r="D179" s="161"/>
      <c r="E179" s="162">
        <v>1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8"/>
      <c r="AA179" s="148"/>
      <c r="AB179" s="148"/>
      <c r="AC179" s="148"/>
      <c r="AD179" s="148"/>
      <c r="AE179" s="148"/>
      <c r="AF179" s="148"/>
      <c r="AG179" s="148" t="s">
        <v>132</v>
      </c>
      <c r="AH179" s="148">
        <v>2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3" x14ac:dyDescent="0.3">
      <c r="A180" s="155"/>
      <c r="B180" s="156"/>
      <c r="C180" s="191" t="s">
        <v>272</v>
      </c>
      <c r="D180" s="161"/>
      <c r="E180" s="162">
        <v>1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8"/>
      <c r="AA180" s="148"/>
      <c r="AB180" s="148"/>
      <c r="AC180" s="148"/>
      <c r="AD180" s="148"/>
      <c r="AE180" s="148"/>
      <c r="AF180" s="148"/>
      <c r="AG180" s="148" t="s">
        <v>132</v>
      </c>
      <c r="AH180" s="148">
        <v>2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3" x14ac:dyDescent="0.3">
      <c r="A181" s="155"/>
      <c r="B181" s="156"/>
      <c r="C181" s="191" t="s">
        <v>248</v>
      </c>
      <c r="D181" s="161"/>
      <c r="E181" s="162">
        <v>1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8"/>
      <c r="AA181" s="148"/>
      <c r="AB181" s="148"/>
      <c r="AC181" s="148"/>
      <c r="AD181" s="148"/>
      <c r="AE181" s="148"/>
      <c r="AF181" s="148"/>
      <c r="AG181" s="148" t="s">
        <v>132</v>
      </c>
      <c r="AH181" s="148">
        <v>2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30.9" outlineLevel="3" x14ac:dyDescent="0.3">
      <c r="A182" s="155"/>
      <c r="B182" s="156"/>
      <c r="C182" s="191" t="s">
        <v>277</v>
      </c>
      <c r="D182" s="161"/>
      <c r="E182" s="162">
        <v>1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8"/>
      <c r="AA182" s="148"/>
      <c r="AB182" s="148"/>
      <c r="AC182" s="148"/>
      <c r="AD182" s="148"/>
      <c r="AE182" s="148"/>
      <c r="AF182" s="148"/>
      <c r="AG182" s="148" t="s">
        <v>132</v>
      </c>
      <c r="AH182" s="148">
        <v>2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3" x14ac:dyDescent="0.3">
      <c r="A183" s="155"/>
      <c r="B183" s="156"/>
      <c r="C183" s="191" t="s">
        <v>250</v>
      </c>
      <c r="D183" s="161"/>
      <c r="E183" s="162">
        <v>3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8"/>
      <c r="AA183" s="148"/>
      <c r="AB183" s="148"/>
      <c r="AC183" s="148"/>
      <c r="AD183" s="148"/>
      <c r="AE183" s="148"/>
      <c r="AF183" s="148"/>
      <c r="AG183" s="148" t="s">
        <v>132</v>
      </c>
      <c r="AH183" s="148">
        <v>2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3" x14ac:dyDescent="0.3">
      <c r="A184" s="155"/>
      <c r="B184" s="156"/>
      <c r="C184" s="191" t="s">
        <v>278</v>
      </c>
      <c r="D184" s="161"/>
      <c r="E184" s="162">
        <v>1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8"/>
      <c r="AA184" s="148"/>
      <c r="AB184" s="148"/>
      <c r="AC184" s="148"/>
      <c r="AD184" s="148"/>
      <c r="AE184" s="148"/>
      <c r="AF184" s="148"/>
      <c r="AG184" s="148" t="s">
        <v>132</v>
      </c>
      <c r="AH184" s="148">
        <v>2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3" x14ac:dyDescent="0.3">
      <c r="A185" s="155"/>
      <c r="B185" s="156"/>
      <c r="C185" s="191" t="s">
        <v>279</v>
      </c>
      <c r="D185" s="161"/>
      <c r="E185" s="162">
        <v>1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8"/>
      <c r="AA185" s="148"/>
      <c r="AB185" s="148"/>
      <c r="AC185" s="148"/>
      <c r="AD185" s="148"/>
      <c r="AE185" s="148"/>
      <c r="AF185" s="148"/>
      <c r="AG185" s="148" t="s">
        <v>132</v>
      </c>
      <c r="AH185" s="148">
        <v>2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3" x14ac:dyDescent="0.3">
      <c r="A186" s="155"/>
      <c r="B186" s="156"/>
      <c r="C186" s="190" t="s">
        <v>251</v>
      </c>
      <c r="D186" s="161"/>
      <c r="E186" s="162"/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8"/>
      <c r="AA186" s="148"/>
      <c r="AB186" s="148"/>
      <c r="AC186" s="148"/>
      <c r="AD186" s="148"/>
      <c r="AE186" s="148"/>
      <c r="AF186" s="148"/>
      <c r="AG186" s="148" t="s">
        <v>132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3" x14ac:dyDescent="0.3">
      <c r="A187" s="155"/>
      <c r="B187" s="156"/>
      <c r="C187" s="188" t="s">
        <v>72</v>
      </c>
      <c r="D187" s="159"/>
      <c r="E187" s="160">
        <v>1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8"/>
      <c r="AA187" s="148"/>
      <c r="AB187" s="148"/>
      <c r="AC187" s="148"/>
      <c r="AD187" s="148"/>
      <c r="AE187" s="148"/>
      <c r="AF187" s="148"/>
      <c r="AG187" s="148" t="s">
        <v>132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0.6" outlineLevel="1" x14ac:dyDescent="0.3">
      <c r="A188" s="171">
        <v>44</v>
      </c>
      <c r="B188" s="172" t="s">
        <v>280</v>
      </c>
      <c r="C188" s="187" t="s">
        <v>281</v>
      </c>
      <c r="D188" s="173" t="s">
        <v>241</v>
      </c>
      <c r="E188" s="174">
        <v>1</v>
      </c>
      <c r="F188" s="175"/>
      <c r="G188" s="176">
        <f>ROUND(E188*F188,2)</f>
        <v>0</v>
      </c>
      <c r="H188" s="175"/>
      <c r="I188" s="176">
        <f>ROUND(E188*H188,2)</f>
        <v>0</v>
      </c>
      <c r="J188" s="175"/>
      <c r="K188" s="176">
        <f>ROUND(E188*J188,2)</f>
        <v>0</v>
      </c>
      <c r="L188" s="176">
        <v>21</v>
      </c>
      <c r="M188" s="176">
        <f>G188*(1+L188/100)</f>
        <v>0</v>
      </c>
      <c r="N188" s="174">
        <v>0</v>
      </c>
      <c r="O188" s="174">
        <f>ROUND(E188*N188,2)</f>
        <v>0</v>
      </c>
      <c r="P188" s="174">
        <v>0</v>
      </c>
      <c r="Q188" s="174">
        <f>ROUND(E188*P188,2)</f>
        <v>0</v>
      </c>
      <c r="R188" s="176"/>
      <c r="S188" s="176" t="s">
        <v>232</v>
      </c>
      <c r="T188" s="177" t="s">
        <v>225</v>
      </c>
      <c r="U188" s="158">
        <v>0</v>
      </c>
      <c r="V188" s="158">
        <f>ROUND(E188*U188,2)</f>
        <v>0</v>
      </c>
      <c r="W188" s="158"/>
      <c r="X188" s="158" t="s">
        <v>116</v>
      </c>
      <c r="Y188" s="158" t="s">
        <v>117</v>
      </c>
      <c r="Z188" s="148"/>
      <c r="AA188" s="148"/>
      <c r="AB188" s="148"/>
      <c r="AC188" s="148"/>
      <c r="AD188" s="148"/>
      <c r="AE188" s="148"/>
      <c r="AF188" s="148"/>
      <c r="AG188" s="148" t="s">
        <v>118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2" x14ac:dyDescent="0.3">
      <c r="A189" s="155"/>
      <c r="B189" s="156"/>
      <c r="C189" s="263" t="s">
        <v>276</v>
      </c>
      <c r="D189" s="264"/>
      <c r="E189" s="264"/>
      <c r="F189" s="264"/>
      <c r="G189" s="264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8"/>
      <c r="AA189" s="148"/>
      <c r="AB189" s="148"/>
      <c r="AC189" s="148"/>
      <c r="AD189" s="148"/>
      <c r="AE189" s="148"/>
      <c r="AF189" s="148"/>
      <c r="AG189" s="148" t="s">
        <v>130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78" t="str">
        <f>C189</f>
        <v xml:space="preserve"> šachty se určí na místě dle hloubky uložení stávajících sítí v místě křížení nové dešťové kanalizace a výšky upraveného terénu/komunikace)</v>
      </c>
      <c r="BB189" s="148"/>
      <c r="BC189" s="148"/>
      <c r="BD189" s="148"/>
      <c r="BE189" s="148"/>
      <c r="BF189" s="148"/>
      <c r="BG189" s="148"/>
      <c r="BH189" s="148"/>
    </row>
    <row r="190" spans="1:60" outlineLevel="2" x14ac:dyDescent="0.3">
      <c r="A190" s="155"/>
      <c r="B190" s="156"/>
      <c r="C190" s="190" t="s">
        <v>243</v>
      </c>
      <c r="D190" s="161"/>
      <c r="E190" s="162"/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8"/>
      <c r="AA190" s="148"/>
      <c r="AB190" s="148"/>
      <c r="AC190" s="148"/>
      <c r="AD190" s="148"/>
      <c r="AE190" s="148"/>
      <c r="AF190" s="148"/>
      <c r="AG190" s="148" t="s">
        <v>132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3" x14ac:dyDescent="0.3">
      <c r="A191" s="155"/>
      <c r="B191" s="156"/>
      <c r="C191" s="191" t="s">
        <v>244</v>
      </c>
      <c r="D191" s="161"/>
      <c r="E191" s="162">
        <v>1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8"/>
      <c r="AA191" s="148"/>
      <c r="AB191" s="148"/>
      <c r="AC191" s="148"/>
      <c r="AD191" s="148"/>
      <c r="AE191" s="148"/>
      <c r="AF191" s="148"/>
      <c r="AG191" s="148" t="s">
        <v>132</v>
      </c>
      <c r="AH191" s="148">
        <v>2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3" x14ac:dyDescent="0.3">
      <c r="A192" s="155"/>
      <c r="B192" s="156"/>
      <c r="C192" s="191" t="s">
        <v>268</v>
      </c>
      <c r="D192" s="161"/>
      <c r="E192" s="162">
        <v>1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8"/>
      <c r="AA192" s="148"/>
      <c r="AB192" s="148"/>
      <c r="AC192" s="148"/>
      <c r="AD192" s="148"/>
      <c r="AE192" s="148"/>
      <c r="AF192" s="148"/>
      <c r="AG192" s="148" t="s">
        <v>132</v>
      </c>
      <c r="AH192" s="148">
        <v>2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3" x14ac:dyDescent="0.3">
      <c r="A193" s="155"/>
      <c r="B193" s="156"/>
      <c r="C193" s="191" t="s">
        <v>282</v>
      </c>
      <c r="D193" s="161"/>
      <c r="E193" s="162">
        <v>1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8"/>
      <c r="AA193" s="148"/>
      <c r="AB193" s="148"/>
      <c r="AC193" s="148"/>
      <c r="AD193" s="148"/>
      <c r="AE193" s="148"/>
      <c r="AF193" s="148"/>
      <c r="AG193" s="148" t="s">
        <v>132</v>
      </c>
      <c r="AH193" s="148">
        <v>2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3" x14ac:dyDescent="0.3">
      <c r="A194" s="155"/>
      <c r="B194" s="156"/>
      <c r="C194" s="191" t="s">
        <v>283</v>
      </c>
      <c r="D194" s="161"/>
      <c r="E194" s="162">
        <v>1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8"/>
      <c r="AA194" s="148"/>
      <c r="AB194" s="148"/>
      <c r="AC194" s="148"/>
      <c r="AD194" s="148"/>
      <c r="AE194" s="148"/>
      <c r="AF194" s="148"/>
      <c r="AG194" s="148" t="s">
        <v>132</v>
      </c>
      <c r="AH194" s="148">
        <v>2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3" x14ac:dyDescent="0.3">
      <c r="A195" s="155"/>
      <c r="B195" s="156"/>
      <c r="C195" s="191" t="s">
        <v>248</v>
      </c>
      <c r="D195" s="161"/>
      <c r="E195" s="162">
        <v>1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8"/>
      <c r="AA195" s="148"/>
      <c r="AB195" s="148"/>
      <c r="AC195" s="148"/>
      <c r="AD195" s="148"/>
      <c r="AE195" s="148"/>
      <c r="AF195" s="148"/>
      <c r="AG195" s="148" t="s">
        <v>132</v>
      </c>
      <c r="AH195" s="148">
        <v>2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0.6" outlineLevel="3" x14ac:dyDescent="0.3">
      <c r="A196" s="155"/>
      <c r="B196" s="156"/>
      <c r="C196" s="191" t="s">
        <v>284</v>
      </c>
      <c r="D196" s="161"/>
      <c r="E196" s="162">
        <v>1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8"/>
      <c r="AA196" s="148"/>
      <c r="AB196" s="148"/>
      <c r="AC196" s="148"/>
      <c r="AD196" s="148"/>
      <c r="AE196" s="148"/>
      <c r="AF196" s="148"/>
      <c r="AG196" s="148" t="s">
        <v>132</v>
      </c>
      <c r="AH196" s="148">
        <v>2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3" x14ac:dyDescent="0.3">
      <c r="A197" s="155"/>
      <c r="B197" s="156"/>
      <c r="C197" s="191" t="s">
        <v>250</v>
      </c>
      <c r="D197" s="161"/>
      <c r="E197" s="162">
        <v>3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8"/>
      <c r="AA197" s="148"/>
      <c r="AB197" s="148"/>
      <c r="AC197" s="148"/>
      <c r="AD197" s="148"/>
      <c r="AE197" s="148"/>
      <c r="AF197" s="148"/>
      <c r="AG197" s="148" t="s">
        <v>132</v>
      </c>
      <c r="AH197" s="148">
        <v>2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3" x14ac:dyDescent="0.3">
      <c r="A198" s="155"/>
      <c r="B198" s="156"/>
      <c r="C198" s="191" t="s">
        <v>285</v>
      </c>
      <c r="D198" s="161"/>
      <c r="E198" s="162">
        <v>1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8"/>
      <c r="AA198" s="148"/>
      <c r="AB198" s="148"/>
      <c r="AC198" s="148"/>
      <c r="AD198" s="148"/>
      <c r="AE198" s="148"/>
      <c r="AF198" s="148"/>
      <c r="AG198" s="148" t="s">
        <v>132</v>
      </c>
      <c r="AH198" s="148">
        <v>2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3" x14ac:dyDescent="0.3">
      <c r="A199" s="155"/>
      <c r="B199" s="156"/>
      <c r="C199" s="191" t="s">
        <v>286</v>
      </c>
      <c r="D199" s="161"/>
      <c r="E199" s="162">
        <v>1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8"/>
      <c r="AA199" s="148"/>
      <c r="AB199" s="148"/>
      <c r="AC199" s="148"/>
      <c r="AD199" s="148"/>
      <c r="AE199" s="148"/>
      <c r="AF199" s="148"/>
      <c r="AG199" s="148" t="s">
        <v>132</v>
      </c>
      <c r="AH199" s="148">
        <v>2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3" x14ac:dyDescent="0.3">
      <c r="A200" s="155"/>
      <c r="B200" s="156"/>
      <c r="C200" s="190" t="s">
        <v>251</v>
      </c>
      <c r="D200" s="161"/>
      <c r="E200" s="162"/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8"/>
      <c r="AA200" s="148"/>
      <c r="AB200" s="148"/>
      <c r="AC200" s="148"/>
      <c r="AD200" s="148"/>
      <c r="AE200" s="148"/>
      <c r="AF200" s="148"/>
      <c r="AG200" s="148" t="s">
        <v>132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3" x14ac:dyDescent="0.3">
      <c r="A201" s="155"/>
      <c r="B201" s="156"/>
      <c r="C201" s="188" t="s">
        <v>72</v>
      </c>
      <c r="D201" s="159"/>
      <c r="E201" s="160">
        <v>1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8"/>
      <c r="AA201" s="148"/>
      <c r="AB201" s="148"/>
      <c r="AC201" s="148"/>
      <c r="AD201" s="148"/>
      <c r="AE201" s="148"/>
      <c r="AF201" s="148"/>
      <c r="AG201" s="148" t="s">
        <v>132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ht="20.6" outlineLevel="1" x14ac:dyDescent="0.3">
      <c r="A202" s="171">
        <v>45</v>
      </c>
      <c r="B202" s="172" t="s">
        <v>287</v>
      </c>
      <c r="C202" s="187" t="s">
        <v>288</v>
      </c>
      <c r="D202" s="173" t="s">
        <v>241</v>
      </c>
      <c r="E202" s="174">
        <v>1</v>
      </c>
      <c r="F202" s="175"/>
      <c r="G202" s="176">
        <f>ROUND(E202*F202,2)</f>
        <v>0</v>
      </c>
      <c r="H202" s="175"/>
      <c r="I202" s="176">
        <f>ROUND(E202*H202,2)</f>
        <v>0</v>
      </c>
      <c r="J202" s="175"/>
      <c r="K202" s="176">
        <f>ROUND(E202*J202,2)</f>
        <v>0</v>
      </c>
      <c r="L202" s="176">
        <v>21</v>
      </c>
      <c r="M202" s="176">
        <f>G202*(1+L202/100)</f>
        <v>0</v>
      </c>
      <c r="N202" s="174">
        <v>0</v>
      </c>
      <c r="O202" s="174">
        <f>ROUND(E202*N202,2)</f>
        <v>0</v>
      </c>
      <c r="P202" s="174">
        <v>0</v>
      </c>
      <c r="Q202" s="174">
        <f>ROUND(E202*P202,2)</f>
        <v>0</v>
      </c>
      <c r="R202" s="176"/>
      <c r="S202" s="176" t="s">
        <v>232</v>
      </c>
      <c r="T202" s="177" t="s">
        <v>225</v>
      </c>
      <c r="U202" s="158">
        <v>0</v>
      </c>
      <c r="V202" s="158">
        <f>ROUND(E202*U202,2)</f>
        <v>0</v>
      </c>
      <c r="W202" s="158"/>
      <c r="X202" s="158" t="s">
        <v>116</v>
      </c>
      <c r="Y202" s="158" t="s">
        <v>117</v>
      </c>
      <c r="Z202" s="148"/>
      <c r="AA202" s="148"/>
      <c r="AB202" s="148"/>
      <c r="AC202" s="148"/>
      <c r="AD202" s="148"/>
      <c r="AE202" s="148"/>
      <c r="AF202" s="148"/>
      <c r="AG202" s="148" t="s">
        <v>118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2" x14ac:dyDescent="0.3">
      <c r="A203" s="155"/>
      <c r="B203" s="156"/>
      <c r="C203" s="263" t="s">
        <v>276</v>
      </c>
      <c r="D203" s="264"/>
      <c r="E203" s="264"/>
      <c r="F203" s="264"/>
      <c r="G203" s="264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8"/>
      <c r="AA203" s="148"/>
      <c r="AB203" s="148"/>
      <c r="AC203" s="148"/>
      <c r="AD203" s="148"/>
      <c r="AE203" s="148"/>
      <c r="AF203" s="148"/>
      <c r="AG203" s="148" t="s">
        <v>130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78" t="str">
        <f>C203</f>
        <v xml:space="preserve"> šachty se určí na místě dle hloubky uložení stávajících sítí v místě křížení nové dešťové kanalizace a výšky upraveného terénu/komunikace)</v>
      </c>
      <c r="BB203" s="148"/>
      <c r="BC203" s="148"/>
      <c r="BD203" s="148"/>
      <c r="BE203" s="148"/>
      <c r="BF203" s="148"/>
      <c r="BG203" s="148"/>
      <c r="BH203" s="148"/>
    </row>
    <row r="204" spans="1:60" outlineLevel="2" x14ac:dyDescent="0.3">
      <c r="A204" s="155"/>
      <c r="B204" s="156"/>
      <c r="C204" s="190" t="s">
        <v>243</v>
      </c>
      <c r="D204" s="161"/>
      <c r="E204" s="162"/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8"/>
      <c r="AA204" s="148"/>
      <c r="AB204" s="148"/>
      <c r="AC204" s="148"/>
      <c r="AD204" s="148"/>
      <c r="AE204" s="148"/>
      <c r="AF204" s="148"/>
      <c r="AG204" s="148" t="s">
        <v>132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3" x14ac:dyDescent="0.3">
      <c r="A205" s="155"/>
      <c r="B205" s="156"/>
      <c r="C205" s="191" t="s">
        <v>244</v>
      </c>
      <c r="D205" s="161"/>
      <c r="E205" s="162">
        <v>1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8"/>
      <c r="AA205" s="148"/>
      <c r="AB205" s="148"/>
      <c r="AC205" s="148"/>
      <c r="AD205" s="148"/>
      <c r="AE205" s="148"/>
      <c r="AF205" s="148"/>
      <c r="AG205" s="148" t="s">
        <v>132</v>
      </c>
      <c r="AH205" s="148">
        <v>2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3" x14ac:dyDescent="0.3">
      <c r="A206" s="155"/>
      <c r="B206" s="156"/>
      <c r="C206" s="191" t="s">
        <v>289</v>
      </c>
      <c r="D206" s="161"/>
      <c r="E206" s="162">
        <v>2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8"/>
      <c r="AA206" s="148"/>
      <c r="AB206" s="148"/>
      <c r="AC206" s="148"/>
      <c r="AD206" s="148"/>
      <c r="AE206" s="148"/>
      <c r="AF206" s="148"/>
      <c r="AG206" s="148" t="s">
        <v>132</v>
      </c>
      <c r="AH206" s="148">
        <v>2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3" x14ac:dyDescent="0.3">
      <c r="A207" s="155"/>
      <c r="B207" s="156"/>
      <c r="C207" s="191" t="s">
        <v>283</v>
      </c>
      <c r="D207" s="161"/>
      <c r="E207" s="162">
        <v>1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8"/>
      <c r="AA207" s="148"/>
      <c r="AB207" s="148"/>
      <c r="AC207" s="148"/>
      <c r="AD207" s="148"/>
      <c r="AE207" s="148"/>
      <c r="AF207" s="148"/>
      <c r="AG207" s="148" t="s">
        <v>132</v>
      </c>
      <c r="AH207" s="148">
        <v>2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3" x14ac:dyDescent="0.3">
      <c r="A208" s="155"/>
      <c r="B208" s="156"/>
      <c r="C208" s="191" t="s">
        <v>247</v>
      </c>
      <c r="D208" s="161"/>
      <c r="E208" s="162">
        <v>1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8"/>
      <c r="AA208" s="148"/>
      <c r="AB208" s="148"/>
      <c r="AC208" s="148"/>
      <c r="AD208" s="148"/>
      <c r="AE208" s="148"/>
      <c r="AF208" s="148"/>
      <c r="AG208" s="148" t="s">
        <v>132</v>
      </c>
      <c r="AH208" s="148">
        <v>2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3" x14ac:dyDescent="0.3">
      <c r="A209" s="155"/>
      <c r="B209" s="156"/>
      <c r="C209" s="191" t="s">
        <v>272</v>
      </c>
      <c r="D209" s="161"/>
      <c r="E209" s="162">
        <v>1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8"/>
      <c r="AA209" s="148"/>
      <c r="AB209" s="148"/>
      <c r="AC209" s="148"/>
      <c r="AD209" s="148"/>
      <c r="AE209" s="148"/>
      <c r="AF209" s="148"/>
      <c r="AG209" s="148" t="s">
        <v>132</v>
      </c>
      <c r="AH209" s="148">
        <v>2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3" x14ac:dyDescent="0.3">
      <c r="A210" s="155"/>
      <c r="B210" s="156"/>
      <c r="C210" s="191" t="s">
        <v>248</v>
      </c>
      <c r="D210" s="161"/>
      <c r="E210" s="162">
        <v>1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8"/>
      <c r="AA210" s="148"/>
      <c r="AB210" s="148"/>
      <c r="AC210" s="148"/>
      <c r="AD210" s="148"/>
      <c r="AE210" s="148"/>
      <c r="AF210" s="148"/>
      <c r="AG210" s="148" t="s">
        <v>132</v>
      </c>
      <c r="AH210" s="148">
        <v>2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0.6" outlineLevel="3" x14ac:dyDescent="0.3">
      <c r="A211" s="155"/>
      <c r="B211" s="156"/>
      <c r="C211" s="191" t="s">
        <v>290</v>
      </c>
      <c r="D211" s="161"/>
      <c r="E211" s="162">
        <v>1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8"/>
      <c r="AA211" s="148"/>
      <c r="AB211" s="148"/>
      <c r="AC211" s="148"/>
      <c r="AD211" s="148"/>
      <c r="AE211" s="148"/>
      <c r="AF211" s="148"/>
      <c r="AG211" s="148" t="s">
        <v>132</v>
      </c>
      <c r="AH211" s="148">
        <v>2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3" x14ac:dyDescent="0.3">
      <c r="A212" s="155"/>
      <c r="B212" s="156"/>
      <c r="C212" s="191" t="s">
        <v>291</v>
      </c>
      <c r="D212" s="161"/>
      <c r="E212" s="162">
        <v>4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8"/>
      <c r="AA212" s="148"/>
      <c r="AB212" s="148"/>
      <c r="AC212" s="148"/>
      <c r="AD212" s="148"/>
      <c r="AE212" s="148"/>
      <c r="AF212" s="148"/>
      <c r="AG212" s="148" t="s">
        <v>132</v>
      </c>
      <c r="AH212" s="148">
        <v>2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3" x14ac:dyDescent="0.3">
      <c r="A213" s="155"/>
      <c r="B213" s="156"/>
      <c r="C213" s="191" t="s">
        <v>292</v>
      </c>
      <c r="D213" s="161"/>
      <c r="E213" s="162">
        <v>2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8"/>
      <c r="AA213" s="148"/>
      <c r="AB213" s="148"/>
      <c r="AC213" s="148"/>
      <c r="AD213" s="148"/>
      <c r="AE213" s="148"/>
      <c r="AF213" s="148"/>
      <c r="AG213" s="148" t="s">
        <v>132</v>
      </c>
      <c r="AH213" s="148">
        <v>2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3" x14ac:dyDescent="0.3">
      <c r="A214" s="155"/>
      <c r="B214" s="156"/>
      <c r="C214" s="191" t="s">
        <v>293</v>
      </c>
      <c r="D214" s="161"/>
      <c r="E214" s="162">
        <v>2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8"/>
      <c r="AA214" s="148"/>
      <c r="AB214" s="148"/>
      <c r="AC214" s="148"/>
      <c r="AD214" s="148"/>
      <c r="AE214" s="148"/>
      <c r="AF214" s="148"/>
      <c r="AG214" s="148" t="s">
        <v>132</v>
      </c>
      <c r="AH214" s="148">
        <v>2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3" x14ac:dyDescent="0.3">
      <c r="A215" s="155"/>
      <c r="B215" s="156"/>
      <c r="C215" s="190" t="s">
        <v>251</v>
      </c>
      <c r="D215" s="161"/>
      <c r="E215" s="162"/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8"/>
      <c r="AA215" s="148"/>
      <c r="AB215" s="148"/>
      <c r="AC215" s="148"/>
      <c r="AD215" s="148"/>
      <c r="AE215" s="148"/>
      <c r="AF215" s="148"/>
      <c r="AG215" s="148" t="s">
        <v>132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3" x14ac:dyDescent="0.3">
      <c r="A216" s="155"/>
      <c r="B216" s="156"/>
      <c r="C216" s="188" t="s">
        <v>72</v>
      </c>
      <c r="D216" s="159"/>
      <c r="E216" s="160">
        <v>1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8"/>
      <c r="AA216" s="148"/>
      <c r="AB216" s="148"/>
      <c r="AC216" s="148"/>
      <c r="AD216" s="148"/>
      <c r="AE216" s="148"/>
      <c r="AF216" s="148"/>
      <c r="AG216" s="148" t="s">
        <v>132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ht="20.6" outlineLevel="1" x14ac:dyDescent="0.3">
      <c r="A217" s="171">
        <v>46</v>
      </c>
      <c r="B217" s="172" t="s">
        <v>294</v>
      </c>
      <c r="C217" s="187" t="s">
        <v>295</v>
      </c>
      <c r="D217" s="173" t="s">
        <v>241</v>
      </c>
      <c r="E217" s="174">
        <v>1</v>
      </c>
      <c r="F217" s="175"/>
      <c r="G217" s="176">
        <f>ROUND(E217*F217,2)</f>
        <v>0</v>
      </c>
      <c r="H217" s="175"/>
      <c r="I217" s="176">
        <f>ROUND(E217*H217,2)</f>
        <v>0</v>
      </c>
      <c r="J217" s="175"/>
      <c r="K217" s="176">
        <f>ROUND(E217*J217,2)</f>
        <v>0</v>
      </c>
      <c r="L217" s="176">
        <v>21</v>
      </c>
      <c r="M217" s="176">
        <f>G217*(1+L217/100)</f>
        <v>0</v>
      </c>
      <c r="N217" s="174">
        <v>0</v>
      </c>
      <c r="O217" s="174">
        <f>ROUND(E217*N217,2)</f>
        <v>0</v>
      </c>
      <c r="P217" s="174">
        <v>0</v>
      </c>
      <c r="Q217" s="174">
        <f>ROUND(E217*P217,2)</f>
        <v>0</v>
      </c>
      <c r="R217" s="176"/>
      <c r="S217" s="176" t="s">
        <v>232</v>
      </c>
      <c r="T217" s="177" t="s">
        <v>225</v>
      </c>
      <c r="U217" s="158">
        <v>0</v>
      </c>
      <c r="V217" s="158">
        <f>ROUND(E217*U217,2)</f>
        <v>0</v>
      </c>
      <c r="W217" s="158"/>
      <c r="X217" s="158" t="s">
        <v>116</v>
      </c>
      <c r="Y217" s="158" t="s">
        <v>117</v>
      </c>
      <c r="Z217" s="148"/>
      <c r="AA217" s="148"/>
      <c r="AB217" s="148"/>
      <c r="AC217" s="148"/>
      <c r="AD217" s="148"/>
      <c r="AE217" s="148"/>
      <c r="AF217" s="148"/>
      <c r="AG217" s="148" t="s">
        <v>118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2" x14ac:dyDescent="0.3">
      <c r="A218" s="155"/>
      <c r="B218" s="156"/>
      <c r="C218" s="263" t="s">
        <v>276</v>
      </c>
      <c r="D218" s="264"/>
      <c r="E218" s="264"/>
      <c r="F218" s="264"/>
      <c r="G218" s="264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8"/>
      <c r="AA218" s="148"/>
      <c r="AB218" s="148"/>
      <c r="AC218" s="148"/>
      <c r="AD218" s="148"/>
      <c r="AE218" s="148"/>
      <c r="AF218" s="148"/>
      <c r="AG218" s="148" t="s">
        <v>130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78" t="str">
        <f>C218</f>
        <v xml:space="preserve"> šachty se určí na místě dle hloubky uložení stávajících sítí v místě křížení nové dešťové kanalizace a výšky upraveného terénu/komunikace)</v>
      </c>
      <c r="BB218" s="148"/>
      <c r="BC218" s="148"/>
      <c r="BD218" s="148"/>
      <c r="BE218" s="148"/>
      <c r="BF218" s="148"/>
      <c r="BG218" s="148"/>
      <c r="BH218" s="148"/>
    </row>
    <row r="219" spans="1:60" outlineLevel="2" x14ac:dyDescent="0.3">
      <c r="A219" s="155"/>
      <c r="B219" s="156"/>
      <c r="C219" s="190" t="s">
        <v>243</v>
      </c>
      <c r="D219" s="161"/>
      <c r="E219" s="162"/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8"/>
      <c r="AA219" s="148"/>
      <c r="AB219" s="148"/>
      <c r="AC219" s="148"/>
      <c r="AD219" s="148"/>
      <c r="AE219" s="148"/>
      <c r="AF219" s="148"/>
      <c r="AG219" s="148" t="s">
        <v>132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3" x14ac:dyDescent="0.3">
      <c r="A220" s="155"/>
      <c r="B220" s="156"/>
      <c r="C220" s="191" t="s">
        <v>244</v>
      </c>
      <c r="D220" s="161"/>
      <c r="E220" s="162">
        <v>1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8"/>
      <c r="AA220" s="148"/>
      <c r="AB220" s="148"/>
      <c r="AC220" s="148"/>
      <c r="AD220" s="148"/>
      <c r="AE220" s="148"/>
      <c r="AF220" s="148"/>
      <c r="AG220" s="148" t="s">
        <v>132</v>
      </c>
      <c r="AH220" s="148">
        <v>2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3" x14ac:dyDescent="0.3">
      <c r="A221" s="155"/>
      <c r="B221" s="156"/>
      <c r="C221" s="191" t="s">
        <v>296</v>
      </c>
      <c r="D221" s="161"/>
      <c r="E221" s="162">
        <v>2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8"/>
      <c r="AA221" s="148"/>
      <c r="AB221" s="148"/>
      <c r="AC221" s="148"/>
      <c r="AD221" s="148"/>
      <c r="AE221" s="148"/>
      <c r="AF221" s="148"/>
      <c r="AG221" s="148" t="s">
        <v>132</v>
      </c>
      <c r="AH221" s="148">
        <v>2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3" x14ac:dyDescent="0.3">
      <c r="A222" s="155"/>
      <c r="B222" s="156"/>
      <c r="C222" s="191" t="s">
        <v>283</v>
      </c>
      <c r="D222" s="161"/>
      <c r="E222" s="162">
        <v>1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8"/>
      <c r="AA222" s="148"/>
      <c r="AB222" s="148"/>
      <c r="AC222" s="148"/>
      <c r="AD222" s="148"/>
      <c r="AE222" s="148"/>
      <c r="AF222" s="148"/>
      <c r="AG222" s="148" t="s">
        <v>132</v>
      </c>
      <c r="AH222" s="148">
        <v>2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3" x14ac:dyDescent="0.3">
      <c r="A223" s="155"/>
      <c r="B223" s="156"/>
      <c r="C223" s="191" t="s">
        <v>247</v>
      </c>
      <c r="D223" s="161"/>
      <c r="E223" s="162">
        <v>1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8"/>
      <c r="AA223" s="148"/>
      <c r="AB223" s="148"/>
      <c r="AC223" s="148"/>
      <c r="AD223" s="148"/>
      <c r="AE223" s="148"/>
      <c r="AF223" s="148"/>
      <c r="AG223" s="148" t="s">
        <v>132</v>
      </c>
      <c r="AH223" s="148">
        <v>2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3" x14ac:dyDescent="0.3">
      <c r="A224" s="155"/>
      <c r="B224" s="156"/>
      <c r="C224" s="191" t="s">
        <v>272</v>
      </c>
      <c r="D224" s="161"/>
      <c r="E224" s="162">
        <v>1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8"/>
      <c r="AA224" s="148"/>
      <c r="AB224" s="148"/>
      <c r="AC224" s="148"/>
      <c r="AD224" s="148"/>
      <c r="AE224" s="148"/>
      <c r="AF224" s="148"/>
      <c r="AG224" s="148" t="s">
        <v>132</v>
      </c>
      <c r="AH224" s="148">
        <v>2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3" x14ac:dyDescent="0.3">
      <c r="A225" s="155"/>
      <c r="B225" s="156"/>
      <c r="C225" s="191" t="s">
        <v>248</v>
      </c>
      <c r="D225" s="161"/>
      <c r="E225" s="162">
        <v>1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8"/>
      <c r="AA225" s="148"/>
      <c r="AB225" s="148"/>
      <c r="AC225" s="148"/>
      <c r="AD225" s="148"/>
      <c r="AE225" s="148"/>
      <c r="AF225" s="148"/>
      <c r="AG225" s="148" t="s">
        <v>132</v>
      </c>
      <c r="AH225" s="148">
        <v>2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30.9" outlineLevel="3" x14ac:dyDescent="0.3">
      <c r="A226" s="155"/>
      <c r="B226" s="156"/>
      <c r="C226" s="191" t="s">
        <v>297</v>
      </c>
      <c r="D226" s="161"/>
      <c r="E226" s="162">
        <v>1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8"/>
      <c r="AA226" s="148"/>
      <c r="AB226" s="148"/>
      <c r="AC226" s="148"/>
      <c r="AD226" s="148"/>
      <c r="AE226" s="148"/>
      <c r="AF226" s="148"/>
      <c r="AG226" s="148" t="s">
        <v>132</v>
      </c>
      <c r="AH226" s="148">
        <v>2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3" x14ac:dyDescent="0.3">
      <c r="A227" s="155"/>
      <c r="B227" s="156"/>
      <c r="C227" s="191" t="s">
        <v>298</v>
      </c>
      <c r="D227" s="161"/>
      <c r="E227" s="162">
        <v>5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8"/>
      <c r="AA227" s="148"/>
      <c r="AB227" s="148"/>
      <c r="AC227" s="148"/>
      <c r="AD227" s="148"/>
      <c r="AE227" s="148"/>
      <c r="AF227" s="148"/>
      <c r="AG227" s="148" t="s">
        <v>132</v>
      </c>
      <c r="AH227" s="148">
        <v>2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3" x14ac:dyDescent="0.3">
      <c r="A228" s="155"/>
      <c r="B228" s="156"/>
      <c r="C228" s="191" t="s">
        <v>299</v>
      </c>
      <c r="D228" s="161"/>
      <c r="E228" s="162">
        <v>1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8"/>
      <c r="AA228" s="148"/>
      <c r="AB228" s="148"/>
      <c r="AC228" s="148"/>
      <c r="AD228" s="148"/>
      <c r="AE228" s="148"/>
      <c r="AF228" s="148"/>
      <c r="AG228" s="148" t="s">
        <v>132</v>
      </c>
      <c r="AH228" s="148">
        <v>2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3" x14ac:dyDescent="0.3">
      <c r="A229" s="155"/>
      <c r="B229" s="156"/>
      <c r="C229" s="191" t="s">
        <v>300</v>
      </c>
      <c r="D229" s="161"/>
      <c r="E229" s="162">
        <v>1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8"/>
      <c r="AA229" s="148"/>
      <c r="AB229" s="148"/>
      <c r="AC229" s="148"/>
      <c r="AD229" s="148"/>
      <c r="AE229" s="148"/>
      <c r="AF229" s="148"/>
      <c r="AG229" s="148" t="s">
        <v>132</v>
      </c>
      <c r="AH229" s="148">
        <v>2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3" x14ac:dyDescent="0.3">
      <c r="A230" s="155"/>
      <c r="B230" s="156"/>
      <c r="C230" s="190" t="s">
        <v>251</v>
      </c>
      <c r="D230" s="161"/>
      <c r="E230" s="162"/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8"/>
      <c r="AA230" s="148"/>
      <c r="AB230" s="148"/>
      <c r="AC230" s="148"/>
      <c r="AD230" s="148"/>
      <c r="AE230" s="148"/>
      <c r="AF230" s="148"/>
      <c r="AG230" s="148" t="s">
        <v>132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3" x14ac:dyDescent="0.3">
      <c r="A231" s="155"/>
      <c r="B231" s="156"/>
      <c r="C231" s="188" t="s">
        <v>72</v>
      </c>
      <c r="D231" s="159"/>
      <c r="E231" s="160">
        <v>1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8"/>
      <c r="AA231" s="148"/>
      <c r="AB231" s="148"/>
      <c r="AC231" s="148"/>
      <c r="AD231" s="148"/>
      <c r="AE231" s="148"/>
      <c r="AF231" s="148"/>
      <c r="AG231" s="148" t="s">
        <v>132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ht="20.6" outlineLevel="1" x14ac:dyDescent="0.3">
      <c r="A232" s="171">
        <v>47</v>
      </c>
      <c r="B232" s="172" t="s">
        <v>301</v>
      </c>
      <c r="C232" s="187" t="s">
        <v>302</v>
      </c>
      <c r="D232" s="173" t="s">
        <v>241</v>
      </c>
      <c r="E232" s="174">
        <v>1</v>
      </c>
      <c r="F232" s="175"/>
      <c r="G232" s="176">
        <f>ROUND(E232*F232,2)</f>
        <v>0</v>
      </c>
      <c r="H232" s="175"/>
      <c r="I232" s="176">
        <f>ROUND(E232*H232,2)</f>
        <v>0</v>
      </c>
      <c r="J232" s="175"/>
      <c r="K232" s="176">
        <f>ROUND(E232*J232,2)</f>
        <v>0</v>
      </c>
      <c r="L232" s="176">
        <v>21</v>
      </c>
      <c r="M232" s="176">
        <f>G232*(1+L232/100)</f>
        <v>0</v>
      </c>
      <c r="N232" s="174">
        <v>0</v>
      </c>
      <c r="O232" s="174">
        <f>ROUND(E232*N232,2)</f>
        <v>0</v>
      </c>
      <c r="P232" s="174">
        <v>0</v>
      </c>
      <c r="Q232" s="174">
        <f>ROUND(E232*P232,2)</f>
        <v>0</v>
      </c>
      <c r="R232" s="176"/>
      <c r="S232" s="176" t="s">
        <v>232</v>
      </c>
      <c r="T232" s="177" t="s">
        <v>225</v>
      </c>
      <c r="U232" s="158">
        <v>0</v>
      </c>
      <c r="V232" s="158">
        <f>ROUND(E232*U232,2)</f>
        <v>0</v>
      </c>
      <c r="W232" s="158"/>
      <c r="X232" s="158" t="s">
        <v>116</v>
      </c>
      <c r="Y232" s="158" t="s">
        <v>117</v>
      </c>
      <c r="Z232" s="148"/>
      <c r="AA232" s="148"/>
      <c r="AB232" s="148"/>
      <c r="AC232" s="148"/>
      <c r="AD232" s="148"/>
      <c r="AE232" s="148"/>
      <c r="AF232" s="148"/>
      <c r="AG232" s="148" t="s">
        <v>118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2" x14ac:dyDescent="0.3">
      <c r="A233" s="155"/>
      <c r="B233" s="156"/>
      <c r="C233" s="263" t="s">
        <v>303</v>
      </c>
      <c r="D233" s="264"/>
      <c r="E233" s="264"/>
      <c r="F233" s="264"/>
      <c r="G233" s="264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8"/>
      <c r="AA233" s="148"/>
      <c r="AB233" s="148"/>
      <c r="AC233" s="148"/>
      <c r="AD233" s="148"/>
      <c r="AE233" s="148"/>
      <c r="AF233" s="148"/>
      <c r="AG233" s="148" t="s">
        <v>130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78" t="str">
        <f>C233</f>
        <v xml:space="preserve"> určí na místě dle hloubky uložení stávajících sítí v místě křížení nové dešťové kanalizace a výšky upraveného terénu/komunikace)</v>
      </c>
      <c r="BB233" s="148"/>
      <c r="BC233" s="148"/>
      <c r="BD233" s="148"/>
      <c r="BE233" s="148"/>
      <c r="BF233" s="148"/>
      <c r="BG233" s="148"/>
      <c r="BH233" s="148"/>
    </row>
    <row r="234" spans="1:60" outlineLevel="2" x14ac:dyDescent="0.3">
      <c r="A234" s="155"/>
      <c r="B234" s="156"/>
      <c r="C234" s="190" t="s">
        <v>243</v>
      </c>
      <c r="D234" s="161"/>
      <c r="E234" s="162"/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8"/>
      <c r="AA234" s="148"/>
      <c r="AB234" s="148"/>
      <c r="AC234" s="148"/>
      <c r="AD234" s="148"/>
      <c r="AE234" s="148"/>
      <c r="AF234" s="148"/>
      <c r="AG234" s="148" t="s">
        <v>132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3" x14ac:dyDescent="0.3">
      <c r="A235" s="155"/>
      <c r="B235" s="156"/>
      <c r="C235" s="191" t="s">
        <v>244</v>
      </c>
      <c r="D235" s="161"/>
      <c r="E235" s="162">
        <v>1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8"/>
      <c r="AA235" s="148"/>
      <c r="AB235" s="148"/>
      <c r="AC235" s="148"/>
      <c r="AD235" s="148"/>
      <c r="AE235" s="148"/>
      <c r="AF235" s="148"/>
      <c r="AG235" s="148" t="s">
        <v>132</v>
      </c>
      <c r="AH235" s="148">
        <v>2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3" x14ac:dyDescent="0.3">
      <c r="A236" s="155"/>
      <c r="B236" s="156"/>
      <c r="C236" s="191" t="s">
        <v>255</v>
      </c>
      <c r="D236" s="161"/>
      <c r="E236" s="162">
        <v>1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8"/>
      <c r="AA236" s="148"/>
      <c r="AB236" s="148"/>
      <c r="AC236" s="148"/>
      <c r="AD236" s="148"/>
      <c r="AE236" s="148"/>
      <c r="AF236" s="148"/>
      <c r="AG236" s="148" t="s">
        <v>132</v>
      </c>
      <c r="AH236" s="148">
        <v>2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3" x14ac:dyDescent="0.3">
      <c r="A237" s="155"/>
      <c r="B237" s="156"/>
      <c r="C237" s="191" t="s">
        <v>268</v>
      </c>
      <c r="D237" s="161"/>
      <c r="E237" s="162">
        <v>1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8"/>
      <c r="AA237" s="148"/>
      <c r="AB237" s="148"/>
      <c r="AC237" s="148"/>
      <c r="AD237" s="148"/>
      <c r="AE237" s="148"/>
      <c r="AF237" s="148"/>
      <c r="AG237" s="148" t="s">
        <v>132</v>
      </c>
      <c r="AH237" s="148">
        <v>2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3" x14ac:dyDescent="0.3">
      <c r="A238" s="155"/>
      <c r="B238" s="156"/>
      <c r="C238" s="191" t="s">
        <v>246</v>
      </c>
      <c r="D238" s="161"/>
      <c r="E238" s="162">
        <v>1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8"/>
      <c r="AA238" s="148"/>
      <c r="AB238" s="148"/>
      <c r="AC238" s="148"/>
      <c r="AD238" s="148"/>
      <c r="AE238" s="148"/>
      <c r="AF238" s="148"/>
      <c r="AG238" s="148" t="s">
        <v>132</v>
      </c>
      <c r="AH238" s="148">
        <v>2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3" x14ac:dyDescent="0.3">
      <c r="A239" s="155"/>
      <c r="B239" s="156"/>
      <c r="C239" s="191" t="s">
        <v>247</v>
      </c>
      <c r="D239" s="161"/>
      <c r="E239" s="162">
        <v>1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8"/>
      <c r="AA239" s="148"/>
      <c r="AB239" s="148"/>
      <c r="AC239" s="148"/>
      <c r="AD239" s="148"/>
      <c r="AE239" s="148"/>
      <c r="AF239" s="148"/>
      <c r="AG239" s="148" t="s">
        <v>132</v>
      </c>
      <c r="AH239" s="148">
        <v>2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3" x14ac:dyDescent="0.3">
      <c r="A240" s="155"/>
      <c r="B240" s="156"/>
      <c r="C240" s="191" t="s">
        <v>272</v>
      </c>
      <c r="D240" s="161"/>
      <c r="E240" s="162">
        <v>1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8"/>
      <c r="AA240" s="148"/>
      <c r="AB240" s="148"/>
      <c r="AC240" s="148"/>
      <c r="AD240" s="148"/>
      <c r="AE240" s="148"/>
      <c r="AF240" s="148"/>
      <c r="AG240" s="148" t="s">
        <v>132</v>
      </c>
      <c r="AH240" s="148">
        <v>2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ht="20.6" outlineLevel="3" x14ac:dyDescent="0.3">
      <c r="A241" s="155"/>
      <c r="B241" s="156"/>
      <c r="C241" s="191" t="s">
        <v>304</v>
      </c>
      <c r="D241" s="161"/>
      <c r="E241" s="162">
        <v>1</v>
      </c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8"/>
      <c r="AA241" s="148"/>
      <c r="AB241" s="148"/>
      <c r="AC241" s="148"/>
      <c r="AD241" s="148"/>
      <c r="AE241" s="148"/>
      <c r="AF241" s="148"/>
      <c r="AG241" s="148" t="s">
        <v>132</v>
      </c>
      <c r="AH241" s="148">
        <v>2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3" x14ac:dyDescent="0.3">
      <c r="A242" s="155"/>
      <c r="B242" s="156"/>
      <c r="C242" s="191" t="s">
        <v>250</v>
      </c>
      <c r="D242" s="161"/>
      <c r="E242" s="162">
        <v>3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8"/>
      <c r="AA242" s="148"/>
      <c r="AB242" s="148"/>
      <c r="AC242" s="148"/>
      <c r="AD242" s="148"/>
      <c r="AE242" s="148"/>
      <c r="AF242" s="148"/>
      <c r="AG242" s="148" t="s">
        <v>132</v>
      </c>
      <c r="AH242" s="148">
        <v>2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3" x14ac:dyDescent="0.3">
      <c r="A243" s="155"/>
      <c r="B243" s="156"/>
      <c r="C243" s="190" t="s">
        <v>251</v>
      </c>
      <c r="D243" s="161"/>
      <c r="E243" s="162"/>
      <c r="F243" s="158"/>
      <c r="G243" s="1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58"/>
      <c r="Z243" s="148"/>
      <c r="AA243" s="148"/>
      <c r="AB243" s="148"/>
      <c r="AC243" s="148"/>
      <c r="AD243" s="148"/>
      <c r="AE243" s="148"/>
      <c r="AF243" s="148"/>
      <c r="AG243" s="148" t="s">
        <v>132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3" x14ac:dyDescent="0.3">
      <c r="A244" s="155"/>
      <c r="B244" s="156"/>
      <c r="C244" s="188" t="s">
        <v>72</v>
      </c>
      <c r="D244" s="159"/>
      <c r="E244" s="160">
        <v>1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8"/>
      <c r="AA244" s="148"/>
      <c r="AB244" s="148"/>
      <c r="AC244" s="148"/>
      <c r="AD244" s="148"/>
      <c r="AE244" s="148"/>
      <c r="AF244" s="148"/>
      <c r="AG244" s="148" t="s">
        <v>132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0.6" outlineLevel="1" x14ac:dyDescent="0.3">
      <c r="A245" s="171">
        <v>48</v>
      </c>
      <c r="B245" s="172" t="s">
        <v>305</v>
      </c>
      <c r="C245" s="187" t="s">
        <v>306</v>
      </c>
      <c r="D245" s="173" t="s">
        <v>241</v>
      </c>
      <c r="E245" s="174">
        <v>1</v>
      </c>
      <c r="F245" s="175"/>
      <c r="G245" s="176">
        <f>ROUND(E245*F245,2)</f>
        <v>0</v>
      </c>
      <c r="H245" s="175"/>
      <c r="I245" s="176">
        <f>ROUND(E245*H245,2)</f>
        <v>0</v>
      </c>
      <c r="J245" s="175"/>
      <c r="K245" s="176">
        <f>ROUND(E245*J245,2)</f>
        <v>0</v>
      </c>
      <c r="L245" s="176">
        <v>21</v>
      </c>
      <c r="M245" s="176">
        <f>G245*(1+L245/100)</f>
        <v>0</v>
      </c>
      <c r="N245" s="174">
        <v>0</v>
      </c>
      <c r="O245" s="174">
        <f>ROUND(E245*N245,2)</f>
        <v>0</v>
      </c>
      <c r="P245" s="174">
        <v>0</v>
      </c>
      <c r="Q245" s="174">
        <f>ROUND(E245*P245,2)</f>
        <v>0</v>
      </c>
      <c r="R245" s="176"/>
      <c r="S245" s="176" t="s">
        <v>232</v>
      </c>
      <c r="T245" s="177" t="s">
        <v>225</v>
      </c>
      <c r="U245" s="158">
        <v>0</v>
      </c>
      <c r="V245" s="158">
        <f>ROUND(E245*U245,2)</f>
        <v>0</v>
      </c>
      <c r="W245" s="158"/>
      <c r="X245" s="158" t="s">
        <v>116</v>
      </c>
      <c r="Y245" s="158" t="s">
        <v>117</v>
      </c>
      <c r="Z245" s="148"/>
      <c r="AA245" s="148"/>
      <c r="AB245" s="148"/>
      <c r="AC245" s="148"/>
      <c r="AD245" s="148"/>
      <c r="AE245" s="148"/>
      <c r="AF245" s="148"/>
      <c r="AG245" s="148" t="s">
        <v>118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2" x14ac:dyDescent="0.3">
      <c r="A246" s="155"/>
      <c r="B246" s="156"/>
      <c r="C246" s="263" t="s">
        <v>303</v>
      </c>
      <c r="D246" s="264"/>
      <c r="E246" s="264"/>
      <c r="F246" s="264"/>
      <c r="G246" s="264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8"/>
      <c r="AA246" s="148"/>
      <c r="AB246" s="148"/>
      <c r="AC246" s="148"/>
      <c r="AD246" s="148"/>
      <c r="AE246" s="148"/>
      <c r="AF246" s="148"/>
      <c r="AG246" s="148" t="s">
        <v>130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78" t="str">
        <f>C246</f>
        <v xml:space="preserve"> určí na místě dle hloubky uložení stávajících sítí v místě křížení nové dešťové kanalizace a výšky upraveného terénu/komunikace)</v>
      </c>
      <c r="BB246" s="148"/>
      <c r="BC246" s="148"/>
      <c r="BD246" s="148"/>
      <c r="BE246" s="148"/>
      <c r="BF246" s="148"/>
      <c r="BG246" s="148"/>
      <c r="BH246" s="148"/>
    </row>
    <row r="247" spans="1:60" outlineLevel="2" x14ac:dyDescent="0.3">
      <c r="A247" s="155"/>
      <c r="B247" s="156"/>
      <c r="C247" s="190" t="s">
        <v>243</v>
      </c>
      <c r="D247" s="161"/>
      <c r="E247" s="162"/>
      <c r="F247" s="158"/>
      <c r="G247" s="158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58"/>
      <c r="Z247" s="148"/>
      <c r="AA247" s="148"/>
      <c r="AB247" s="148"/>
      <c r="AC247" s="148"/>
      <c r="AD247" s="148"/>
      <c r="AE247" s="148"/>
      <c r="AF247" s="148"/>
      <c r="AG247" s="148" t="s">
        <v>132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3" x14ac:dyDescent="0.3">
      <c r="A248" s="155"/>
      <c r="B248" s="156"/>
      <c r="C248" s="191" t="s">
        <v>244</v>
      </c>
      <c r="D248" s="161"/>
      <c r="E248" s="162">
        <v>1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8"/>
      <c r="AA248" s="148"/>
      <c r="AB248" s="148"/>
      <c r="AC248" s="148"/>
      <c r="AD248" s="148"/>
      <c r="AE248" s="148"/>
      <c r="AF248" s="148"/>
      <c r="AG248" s="148" t="s">
        <v>132</v>
      </c>
      <c r="AH248" s="148">
        <v>2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3" x14ac:dyDescent="0.3">
      <c r="A249" s="155"/>
      <c r="B249" s="156"/>
      <c r="C249" s="191" t="s">
        <v>296</v>
      </c>
      <c r="D249" s="161"/>
      <c r="E249" s="162">
        <v>2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58"/>
      <c r="Z249" s="148"/>
      <c r="AA249" s="148"/>
      <c r="AB249" s="148"/>
      <c r="AC249" s="148"/>
      <c r="AD249" s="148"/>
      <c r="AE249" s="148"/>
      <c r="AF249" s="148"/>
      <c r="AG249" s="148" t="s">
        <v>132</v>
      </c>
      <c r="AH249" s="148">
        <v>2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3" x14ac:dyDescent="0.3">
      <c r="A250" s="155"/>
      <c r="B250" s="156"/>
      <c r="C250" s="191" t="s">
        <v>246</v>
      </c>
      <c r="D250" s="161"/>
      <c r="E250" s="162">
        <v>1</v>
      </c>
      <c r="F250" s="158"/>
      <c r="G250" s="158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58"/>
      <c r="Z250" s="148"/>
      <c r="AA250" s="148"/>
      <c r="AB250" s="148"/>
      <c r="AC250" s="148"/>
      <c r="AD250" s="148"/>
      <c r="AE250" s="148"/>
      <c r="AF250" s="148"/>
      <c r="AG250" s="148" t="s">
        <v>132</v>
      </c>
      <c r="AH250" s="148">
        <v>2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3" x14ac:dyDescent="0.3">
      <c r="A251" s="155"/>
      <c r="B251" s="156"/>
      <c r="C251" s="191" t="s">
        <v>247</v>
      </c>
      <c r="D251" s="161"/>
      <c r="E251" s="162">
        <v>1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8"/>
      <c r="AA251" s="148"/>
      <c r="AB251" s="148"/>
      <c r="AC251" s="148"/>
      <c r="AD251" s="148"/>
      <c r="AE251" s="148"/>
      <c r="AF251" s="148"/>
      <c r="AG251" s="148" t="s">
        <v>132</v>
      </c>
      <c r="AH251" s="148">
        <v>2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3" x14ac:dyDescent="0.3">
      <c r="A252" s="155"/>
      <c r="B252" s="156"/>
      <c r="C252" s="191" t="s">
        <v>272</v>
      </c>
      <c r="D252" s="161"/>
      <c r="E252" s="162">
        <v>1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8"/>
      <c r="AA252" s="148"/>
      <c r="AB252" s="148"/>
      <c r="AC252" s="148"/>
      <c r="AD252" s="148"/>
      <c r="AE252" s="148"/>
      <c r="AF252" s="148"/>
      <c r="AG252" s="148" t="s">
        <v>132</v>
      </c>
      <c r="AH252" s="148">
        <v>2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0.6" outlineLevel="3" x14ac:dyDescent="0.3">
      <c r="A253" s="155"/>
      <c r="B253" s="156"/>
      <c r="C253" s="191" t="s">
        <v>307</v>
      </c>
      <c r="D253" s="161"/>
      <c r="E253" s="162">
        <v>1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8"/>
      <c r="AA253" s="148"/>
      <c r="AB253" s="148"/>
      <c r="AC253" s="148"/>
      <c r="AD253" s="148"/>
      <c r="AE253" s="148"/>
      <c r="AF253" s="148"/>
      <c r="AG253" s="148" t="s">
        <v>132</v>
      </c>
      <c r="AH253" s="148">
        <v>2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3" x14ac:dyDescent="0.3">
      <c r="A254" s="155"/>
      <c r="B254" s="156"/>
      <c r="C254" s="191" t="s">
        <v>250</v>
      </c>
      <c r="D254" s="161"/>
      <c r="E254" s="162">
        <v>3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8"/>
      <c r="AA254" s="148"/>
      <c r="AB254" s="148"/>
      <c r="AC254" s="148"/>
      <c r="AD254" s="148"/>
      <c r="AE254" s="148"/>
      <c r="AF254" s="148"/>
      <c r="AG254" s="148" t="s">
        <v>132</v>
      </c>
      <c r="AH254" s="148">
        <v>2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3" x14ac:dyDescent="0.3">
      <c r="A255" s="155"/>
      <c r="B255" s="156"/>
      <c r="C255" s="190" t="s">
        <v>251</v>
      </c>
      <c r="D255" s="161"/>
      <c r="E255" s="162"/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8"/>
      <c r="AA255" s="148"/>
      <c r="AB255" s="148"/>
      <c r="AC255" s="148"/>
      <c r="AD255" s="148"/>
      <c r="AE255" s="148"/>
      <c r="AF255" s="148"/>
      <c r="AG255" s="148" t="s">
        <v>132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3" x14ac:dyDescent="0.3">
      <c r="A256" s="155"/>
      <c r="B256" s="156"/>
      <c r="C256" s="188" t="s">
        <v>72</v>
      </c>
      <c r="D256" s="159"/>
      <c r="E256" s="160">
        <v>1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8"/>
      <c r="AA256" s="148"/>
      <c r="AB256" s="148"/>
      <c r="AC256" s="148"/>
      <c r="AD256" s="148"/>
      <c r="AE256" s="148"/>
      <c r="AF256" s="148"/>
      <c r="AG256" s="148" t="s">
        <v>132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ht="20.6" outlineLevel="1" x14ac:dyDescent="0.3">
      <c r="A257" s="171">
        <v>49</v>
      </c>
      <c r="B257" s="172" t="s">
        <v>308</v>
      </c>
      <c r="C257" s="187" t="s">
        <v>309</v>
      </c>
      <c r="D257" s="173" t="s">
        <v>241</v>
      </c>
      <c r="E257" s="174">
        <v>1</v>
      </c>
      <c r="F257" s="175"/>
      <c r="G257" s="176">
        <f>ROUND(E257*F257,2)</f>
        <v>0</v>
      </c>
      <c r="H257" s="175"/>
      <c r="I257" s="176">
        <f>ROUND(E257*H257,2)</f>
        <v>0</v>
      </c>
      <c r="J257" s="175"/>
      <c r="K257" s="176">
        <f>ROUND(E257*J257,2)</f>
        <v>0</v>
      </c>
      <c r="L257" s="176">
        <v>21</v>
      </c>
      <c r="M257" s="176">
        <f>G257*(1+L257/100)</f>
        <v>0</v>
      </c>
      <c r="N257" s="174">
        <v>0</v>
      </c>
      <c r="O257" s="174">
        <f>ROUND(E257*N257,2)</f>
        <v>0</v>
      </c>
      <c r="P257" s="174">
        <v>0</v>
      </c>
      <c r="Q257" s="174">
        <f>ROUND(E257*P257,2)</f>
        <v>0</v>
      </c>
      <c r="R257" s="176"/>
      <c r="S257" s="176" t="s">
        <v>232</v>
      </c>
      <c r="T257" s="177" t="s">
        <v>225</v>
      </c>
      <c r="U257" s="158">
        <v>0</v>
      </c>
      <c r="V257" s="158">
        <f>ROUND(E257*U257,2)</f>
        <v>0</v>
      </c>
      <c r="W257" s="158"/>
      <c r="X257" s="158" t="s">
        <v>116</v>
      </c>
      <c r="Y257" s="158" t="s">
        <v>117</v>
      </c>
      <c r="Z257" s="148"/>
      <c r="AA257" s="148"/>
      <c r="AB257" s="148"/>
      <c r="AC257" s="148"/>
      <c r="AD257" s="148"/>
      <c r="AE257" s="148"/>
      <c r="AF257" s="148"/>
      <c r="AG257" s="148" t="s">
        <v>118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2" x14ac:dyDescent="0.3">
      <c r="A258" s="155"/>
      <c r="B258" s="156"/>
      <c r="C258" s="263" t="s">
        <v>303</v>
      </c>
      <c r="D258" s="264"/>
      <c r="E258" s="264"/>
      <c r="F258" s="264"/>
      <c r="G258" s="264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8"/>
      <c r="AA258" s="148"/>
      <c r="AB258" s="148"/>
      <c r="AC258" s="148"/>
      <c r="AD258" s="148"/>
      <c r="AE258" s="148"/>
      <c r="AF258" s="148"/>
      <c r="AG258" s="148" t="s">
        <v>130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78" t="str">
        <f>C258</f>
        <v xml:space="preserve"> určí na místě dle hloubky uložení stávajících sítí v místě křížení nové dešťové kanalizace a výšky upraveného terénu/komunikace)</v>
      </c>
      <c r="BB258" s="148"/>
      <c r="BC258" s="148"/>
      <c r="BD258" s="148"/>
      <c r="BE258" s="148"/>
      <c r="BF258" s="148"/>
      <c r="BG258" s="148"/>
      <c r="BH258" s="148"/>
    </row>
    <row r="259" spans="1:60" outlineLevel="2" x14ac:dyDescent="0.3">
      <c r="A259" s="155"/>
      <c r="B259" s="156"/>
      <c r="C259" s="190" t="s">
        <v>243</v>
      </c>
      <c r="D259" s="161"/>
      <c r="E259" s="162"/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8"/>
      <c r="AA259" s="148"/>
      <c r="AB259" s="148"/>
      <c r="AC259" s="148"/>
      <c r="AD259" s="148"/>
      <c r="AE259" s="148"/>
      <c r="AF259" s="148"/>
      <c r="AG259" s="148" t="s">
        <v>132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3" x14ac:dyDescent="0.3">
      <c r="A260" s="155"/>
      <c r="B260" s="156"/>
      <c r="C260" s="191" t="s">
        <v>244</v>
      </c>
      <c r="D260" s="161"/>
      <c r="E260" s="162">
        <v>1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58"/>
      <c r="Z260" s="148"/>
      <c r="AA260" s="148"/>
      <c r="AB260" s="148"/>
      <c r="AC260" s="148"/>
      <c r="AD260" s="148"/>
      <c r="AE260" s="148"/>
      <c r="AF260" s="148"/>
      <c r="AG260" s="148" t="s">
        <v>132</v>
      </c>
      <c r="AH260" s="148">
        <v>2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3" x14ac:dyDescent="0.3">
      <c r="A261" s="155"/>
      <c r="B261" s="156"/>
      <c r="C261" s="191" t="s">
        <v>255</v>
      </c>
      <c r="D261" s="161"/>
      <c r="E261" s="162">
        <v>1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8"/>
      <c r="AA261" s="148"/>
      <c r="AB261" s="148"/>
      <c r="AC261" s="148"/>
      <c r="AD261" s="148"/>
      <c r="AE261" s="148"/>
      <c r="AF261" s="148"/>
      <c r="AG261" s="148" t="s">
        <v>132</v>
      </c>
      <c r="AH261" s="148">
        <v>2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3" x14ac:dyDescent="0.3">
      <c r="A262" s="155"/>
      <c r="B262" s="156"/>
      <c r="C262" s="191" t="s">
        <v>246</v>
      </c>
      <c r="D262" s="161"/>
      <c r="E262" s="162">
        <v>1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8"/>
      <c r="AA262" s="148"/>
      <c r="AB262" s="148"/>
      <c r="AC262" s="148"/>
      <c r="AD262" s="148"/>
      <c r="AE262" s="148"/>
      <c r="AF262" s="148"/>
      <c r="AG262" s="148" t="s">
        <v>132</v>
      </c>
      <c r="AH262" s="148">
        <v>2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3" x14ac:dyDescent="0.3">
      <c r="A263" s="155"/>
      <c r="B263" s="156"/>
      <c r="C263" s="191" t="s">
        <v>247</v>
      </c>
      <c r="D263" s="161"/>
      <c r="E263" s="162">
        <v>1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8"/>
      <c r="AA263" s="148"/>
      <c r="AB263" s="148"/>
      <c r="AC263" s="148"/>
      <c r="AD263" s="148"/>
      <c r="AE263" s="148"/>
      <c r="AF263" s="148"/>
      <c r="AG263" s="148" t="s">
        <v>132</v>
      </c>
      <c r="AH263" s="148">
        <v>2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ht="20.6" outlineLevel="3" x14ac:dyDescent="0.3">
      <c r="A264" s="155"/>
      <c r="B264" s="156"/>
      <c r="C264" s="191" t="s">
        <v>304</v>
      </c>
      <c r="D264" s="161"/>
      <c r="E264" s="162">
        <v>1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8"/>
      <c r="AA264" s="148"/>
      <c r="AB264" s="148"/>
      <c r="AC264" s="148"/>
      <c r="AD264" s="148"/>
      <c r="AE264" s="148"/>
      <c r="AF264" s="148"/>
      <c r="AG264" s="148" t="s">
        <v>132</v>
      </c>
      <c r="AH264" s="148">
        <v>2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3" x14ac:dyDescent="0.3">
      <c r="A265" s="155"/>
      <c r="B265" s="156"/>
      <c r="C265" s="191" t="s">
        <v>250</v>
      </c>
      <c r="D265" s="161"/>
      <c r="E265" s="162">
        <v>3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8"/>
      <c r="AA265" s="148"/>
      <c r="AB265" s="148"/>
      <c r="AC265" s="148"/>
      <c r="AD265" s="148"/>
      <c r="AE265" s="148"/>
      <c r="AF265" s="148"/>
      <c r="AG265" s="148" t="s">
        <v>132</v>
      </c>
      <c r="AH265" s="148">
        <v>2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3" x14ac:dyDescent="0.3">
      <c r="A266" s="155"/>
      <c r="B266" s="156"/>
      <c r="C266" s="190" t="s">
        <v>251</v>
      </c>
      <c r="D266" s="161"/>
      <c r="E266" s="162"/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58"/>
      <c r="Z266" s="148"/>
      <c r="AA266" s="148"/>
      <c r="AB266" s="148"/>
      <c r="AC266" s="148"/>
      <c r="AD266" s="148"/>
      <c r="AE266" s="148"/>
      <c r="AF266" s="148"/>
      <c r="AG266" s="148" t="s">
        <v>132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3" x14ac:dyDescent="0.3">
      <c r="A267" s="155"/>
      <c r="B267" s="156"/>
      <c r="C267" s="188" t="s">
        <v>72</v>
      </c>
      <c r="D267" s="159"/>
      <c r="E267" s="160">
        <v>1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8"/>
      <c r="AA267" s="148"/>
      <c r="AB267" s="148"/>
      <c r="AC267" s="148"/>
      <c r="AD267" s="148"/>
      <c r="AE267" s="148"/>
      <c r="AF267" s="148"/>
      <c r="AG267" s="148" t="s">
        <v>132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ht="20.6" outlineLevel="1" x14ac:dyDescent="0.3">
      <c r="A268" s="171">
        <v>50</v>
      </c>
      <c r="B268" s="172" t="s">
        <v>310</v>
      </c>
      <c r="C268" s="187" t="s">
        <v>311</v>
      </c>
      <c r="D268" s="173" t="s">
        <v>241</v>
      </c>
      <c r="E268" s="174">
        <v>1</v>
      </c>
      <c r="F268" s="175"/>
      <c r="G268" s="176">
        <f>ROUND(E268*F268,2)</f>
        <v>0</v>
      </c>
      <c r="H268" s="175"/>
      <c r="I268" s="176">
        <f>ROUND(E268*H268,2)</f>
        <v>0</v>
      </c>
      <c r="J268" s="175"/>
      <c r="K268" s="176">
        <f>ROUND(E268*J268,2)</f>
        <v>0</v>
      </c>
      <c r="L268" s="176">
        <v>21</v>
      </c>
      <c r="M268" s="176">
        <f>G268*(1+L268/100)</f>
        <v>0</v>
      </c>
      <c r="N268" s="174">
        <v>0</v>
      </c>
      <c r="O268" s="174">
        <f>ROUND(E268*N268,2)</f>
        <v>0</v>
      </c>
      <c r="P268" s="174">
        <v>0</v>
      </c>
      <c r="Q268" s="174">
        <f>ROUND(E268*P268,2)</f>
        <v>0</v>
      </c>
      <c r="R268" s="176"/>
      <c r="S268" s="176" t="s">
        <v>232</v>
      </c>
      <c r="T268" s="177" t="s">
        <v>225</v>
      </c>
      <c r="U268" s="158">
        <v>0</v>
      </c>
      <c r="V268" s="158">
        <f>ROUND(E268*U268,2)</f>
        <v>0</v>
      </c>
      <c r="W268" s="158"/>
      <c r="X268" s="158" t="s">
        <v>116</v>
      </c>
      <c r="Y268" s="158" t="s">
        <v>117</v>
      </c>
      <c r="Z268" s="148"/>
      <c r="AA268" s="148"/>
      <c r="AB268" s="148"/>
      <c r="AC268" s="148"/>
      <c r="AD268" s="148"/>
      <c r="AE268" s="148"/>
      <c r="AF268" s="148"/>
      <c r="AG268" s="148" t="s">
        <v>118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2" x14ac:dyDescent="0.3">
      <c r="A269" s="155"/>
      <c r="B269" s="156"/>
      <c r="C269" s="263" t="s">
        <v>303</v>
      </c>
      <c r="D269" s="264"/>
      <c r="E269" s="264"/>
      <c r="F269" s="264"/>
      <c r="G269" s="264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8"/>
      <c r="AA269" s="148"/>
      <c r="AB269" s="148"/>
      <c r="AC269" s="148"/>
      <c r="AD269" s="148"/>
      <c r="AE269" s="148"/>
      <c r="AF269" s="148"/>
      <c r="AG269" s="148" t="s">
        <v>130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78" t="str">
        <f>C269</f>
        <v xml:space="preserve"> určí na místě dle hloubky uložení stávajících sítí v místě křížení nové dešťové kanalizace a výšky upraveného terénu/komunikace)</v>
      </c>
      <c r="BB269" s="148"/>
      <c r="BC269" s="148"/>
      <c r="BD269" s="148"/>
      <c r="BE269" s="148"/>
      <c r="BF269" s="148"/>
      <c r="BG269" s="148"/>
      <c r="BH269" s="148"/>
    </row>
    <row r="270" spans="1:60" outlineLevel="2" x14ac:dyDescent="0.3">
      <c r="A270" s="155"/>
      <c r="B270" s="156"/>
      <c r="C270" s="190" t="s">
        <v>243</v>
      </c>
      <c r="D270" s="161"/>
      <c r="E270" s="162"/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8"/>
      <c r="AA270" s="148"/>
      <c r="AB270" s="148"/>
      <c r="AC270" s="148"/>
      <c r="AD270" s="148"/>
      <c r="AE270" s="148"/>
      <c r="AF270" s="148"/>
      <c r="AG270" s="148" t="s">
        <v>132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3" x14ac:dyDescent="0.3">
      <c r="A271" s="155"/>
      <c r="B271" s="156"/>
      <c r="C271" s="191" t="s">
        <v>244</v>
      </c>
      <c r="D271" s="161"/>
      <c r="E271" s="162">
        <v>1</v>
      </c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8"/>
      <c r="AA271" s="148"/>
      <c r="AB271" s="148"/>
      <c r="AC271" s="148"/>
      <c r="AD271" s="148"/>
      <c r="AE271" s="148"/>
      <c r="AF271" s="148"/>
      <c r="AG271" s="148" t="s">
        <v>132</v>
      </c>
      <c r="AH271" s="148">
        <v>2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3" x14ac:dyDescent="0.3">
      <c r="A272" s="155"/>
      <c r="B272" s="156"/>
      <c r="C272" s="191" t="s">
        <v>312</v>
      </c>
      <c r="D272" s="161"/>
      <c r="E272" s="162">
        <v>2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8"/>
      <c r="AA272" s="148"/>
      <c r="AB272" s="148"/>
      <c r="AC272" s="148"/>
      <c r="AD272" s="148"/>
      <c r="AE272" s="148"/>
      <c r="AF272" s="148"/>
      <c r="AG272" s="148" t="s">
        <v>132</v>
      </c>
      <c r="AH272" s="148">
        <v>2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3" x14ac:dyDescent="0.3">
      <c r="A273" s="155"/>
      <c r="B273" s="156"/>
      <c r="C273" s="191" t="s">
        <v>268</v>
      </c>
      <c r="D273" s="161"/>
      <c r="E273" s="162">
        <v>1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8"/>
      <c r="AA273" s="148"/>
      <c r="AB273" s="148"/>
      <c r="AC273" s="148"/>
      <c r="AD273" s="148"/>
      <c r="AE273" s="148"/>
      <c r="AF273" s="148"/>
      <c r="AG273" s="148" t="s">
        <v>132</v>
      </c>
      <c r="AH273" s="148">
        <v>2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3" x14ac:dyDescent="0.3">
      <c r="A274" s="155"/>
      <c r="B274" s="156"/>
      <c r="C274" s="191" t="s">
        <v>246</v>
      </c>
      <c r="D274" s="161"/>
      <c r="E274" s="162">
        <v>1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8"/>
      <c r="AA274" s="148"/>
      <c r="AB274" s="148"/>
      <c r="AC274" s="148"/>
      <c r="AD274" s="148"/>
      <c r="AE274" s="148"/>
      <c r="AF274" s="148"/>
      <c r="AG274" s="148" t="s">
        <v>132</v>
      </c>
      <c r="AH274" s="148">
        <v>2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3" x14ac:dyDescent="0.3">
      <c r="A275" s="155"/>
      <c r="B275" s="156"/>
      <c r="C275" s="191" t="s">
        <v>272</v>
      </c>
      <c r="D275" s="161"/>
      <c r="E275" s="162">
        <v>1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8"/>
      <c r="AA275" s="148"/>
      <c r="AB275" s="148"/>
      <c r="AC275" s="148"/>
      <c r="AD275" s="148"/>
      <c r="AE275" s="148"/>
      <c r="AF275" s="148"/>
      <c r="AG275" s="148" t="s">
        <v>132</v>
      </c>
      <c r="AH275" s="148">
        <v>2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20.6" outlineLevel="3" x14ac:dyDescent="0.3">
      <c r="A276" s="155"/>
      <c r="B276" s="156"/>
      <c r="C276" s="191" t="s">
        <v>313</v>
      </c>
      <c r="D276" s="161"/>
      <c r="E276" s="162">
        <v>1</v>
      </c>
      <c r="F276" s="158"/>
      <c r="G276" s="158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58"/>
      <c r="Z276" s="148"/>
      <c r="AA276" s="148"/>
      <c r="AB276" s="148"/>
      <c r="AC276" s="148"/>
      <c r="AD276" s="148"/>
      <c r="AE276" s="148"/>
      <c r="AF276" s="148"/>
      <c r="AG276" s="148" t="s">
        <v>132</v>
      </c>
      <c r="AH276" s="148">
        <v>2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3" x14ac:dyDescent="0.3">
      <c r="A277" s="155"/>
      <c r="B277" s="156"/>
      <c r="C277" s="191" t="s">
        <v>265</v>
      </c>
      <c r="D277" s="161"/>
      <c r="E277" s="162">
        <v>2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8"/>
      <c r="AA277" s="148"/>
      <c r="AB277" s="148"/>
      <c r="AC277" s="148"/>
      <c r="AD277" s="148"/>
      <c r="AE277" s="148"/>
      <c r="AF277" s="148"/>
      <c r="AG277" s="148" t="s">
        <v>132</v>
      </c>
      <c r="AH277" s="148">
        <v>2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3" x14ac:dyDescent="0.3">
      <c r="A278" s="155"/>
      <c r="B278" s="156"/>
      <c r="C278" s="190" t="s">
        <v>251</v>
      </c>
      <c r="D278" s="161"/>
      <c r="E278" s="162"/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8"/>
      <c r="AA278" s="148"/>
      <c r="AB278" s="148"/>
      <c r="AC278" s="148"/>
      <c r="AD278" s="148"/>
      <c r="AE278" s="148"/>
      <c r="AF278" s="148"/>
      <c r="AG278" s="148" t="s">
        <v>132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3" x14ac:dyDescent="0.3">
      <c r="A279" s="155"/>
      <c r="B279" s="156"/>
      <c r="C279" s="188" t="s">
        <v>72</v>
      </c>
      <c r="D279" s="159"/>
      <c r="E279" s="160">
        <v>1</v>
      </c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8"/>
      <c r="AA279" s="148"/>
      <c r="AB279" s="148"/>
      <c r="AC279" s="148"/>
      <c r="AD279" s="148"/>
      <c r="AE279" s="148"/>
      <c r="AF279" s="148"/>
      <c r="AG279" s="148" t="s">
        <v>132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3">
      <c r="A280" s="179">
        <v>51</v>
      </c>
      <c r="B280" s="180" t="s">
        <v>314</v>
      </c>
      <c r="C280" s="189" t="s">
        <v>315</v>
      </c>
      <c r="D280" s="181" t="s">
        <v>241</v>
      </c>
      <c r="E280" s="182">
        <v>0</v>
      </c>
      <c r="F280" s="183"/>
      <c r="G280" s="184">
        <f>ROUND(E280*F280,2)</f>
        <v>0</v>
      </c>
      <c r="H280" s="183"/>
      <c r="I280" s="184">
        <f>ROUND(E280*H280,2)</f>
        <v>0</v>
      </c>
      <c r="J280" s="183"/>
      <c r="K280" s="184">
        <f>ROUND(E280*J280,2)</f>
        <v>0</v>
      </c>
      <c r="L280" s="184">
        <v>21</v>
      </c>
      <c r="M280" s="184">
        <f>G280*(1+L280/100)</f>
        <v>0</v>
      </c>
      <c r="N280" s="182">
        <v>0</v>
      </c>
      <c r="O280" s="182">
        <f>ROUND(E280*N280,2)</f>
        <v>0</v>
      </c>
      <c r="P280" s="182">
        <v>0</v>
      </c>
      <c r="Q280" s="182">
        <f>ROUND(E280*P280,2)</f>
        <v>0</v>
      </c>
      <c r="R280" s="184"/>
      <c r="S280" s="184" t="s">
        <v>232</v>
      </c>
      <c r="T280" s="185" t="s">
        <v>316</v>
      </c>
      <c r="U280" s="158">
        <v>0</v>
      </c>
      <c r="V280" s="158">
        <f>ROUND(E280*U280,2)</f>
        <v>0</v>
      </c>
      <c r="W280" s="158"/>
      <c r="X280" s="158" t="s">
        <v>116</v>
      </c>
      <c r="Y280" s="158" t="s">
        <v>117</v>
      </c>
      <c r="Z280" s="148"/>
      <c r="AA280" s="148"/>
      <c r="AB280" s="148"/>
      <c r="AC280" s="148"/>
      <c r="AD280" s="148"/>
      <c r="AE280" s="148"/>
      <c r="AF280" s="148"/>
      <c r="AG280" s="148" t="s">
        <v>118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ht="20.6" outlineLevel="1" x14ac:dyDescent="0.3">
      <c r="A281" s="171">
        <v>52</v>
      </c>
      <c r="B281" s="172" t="s">
        <v>317</v>
      </c>
      <c r="C281" s="187" t="s">
        <v>318</v>
      </c>
      <c r="D281" s="173" t="s">
        <v>241</v>
      </c>
      <c r="E281" s="174">
        <v>1</v>
      </c>
      <c r="F281" s="175"/>
      <c r="G281" s="176">
        <f>ROUND(E281*F281,2)</f>
        <v>0</v>
      </c>
      <c r="H281" s="175"/>
      <c r="I281" s="176">
        <f>ROUND(E281*H281,2)</f>
        <v>0</v>
      </c>
      <c r="J281" s="175"/>
      <c r="K281" s="176">
        <f>ROUND(E281*J281,2)</f>
        <v>0</v>
      </c>
      <c r="L281" s="176">
        <v>21</v>
      </c>
      <c r="M281" s="176">
        <f>G281*(1+L281/100)</f>
        <v>0</v>
      </c>
      <c r="N281" s="174">
        <v>0</v>
      </c>
      <c r="O281" s="174">
        <f>ROUND(E281*N281,2)</f>
        <v>0</v>
      </c>
      <c r="P281" s="174">
        <v>0</v>
      </c>
      <c r="Q281" s="174">
        <f>ROUND(E281*P281,2)</f>
        <v>0</v>
      </c>
      <c r="R281" s="176"/>
      <c r="S281" s="176" t="s">
        <v>232</v>
      </c>
      <c r="T281" s="177" t="s">
        <v>225</v>
      </c>
      <c r="U281" s="158">
        <v>0</v>
      </c>
      <c r="V281" s="158">
        <f>ROUND(E281*U281,2)</f>
        <v>0</v>
      </c>
      <c r="W281" s="158"/>
      <c r="X281" s="158" t="s">
        <v>116</v>
      </c>
      <c r="Y281" s="158" t="s">
        <v>117</v>
      </c>
      <c r="Z281" s="148"/>
      <c r="AA281" s="148"/>
      <c r="AB281" s="148"/>
      <c r="AC281" s="148"/>
      <c r="AD281" s="148"/>
      <c r="AE281" s="148"/>
      <c r="AF281" s="148"/>
      <c r="AG281" s="148" t="s">
        <v>118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2" x14ac:dyDescent="0.3">
      <c r="A282" s="155"/>
      <c r="B282" s="156"/>
      <c r="C282" s="263" t="s">
        <v>319</v>
      </c>
      <c r="D282" s="264"/>
      <c r="E282" s="264"/>
      <c r="F282" s="264"/>
      <c r="G282" s="264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8"/>
      <c r="AA282" s="148"/>
      <c r="AB282" s="148"/>
      <c r="AC282" s="148"/>
      <c r="AD282" s="148"/>
      <c r="AE282" s="148"/>
      <c r="AF282" s="148"/>
      <c r="AG282" s="148" t="s">
        <v>130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78" t="str">
        <f>C282</f>
        <v xml:space="preserve"> kanalizací - přesný rozsah se určí na místě dle skutečného stavu (Pozn.: Bude fakturováno dle skutečně provedených prací.)</v>
      </c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3">
      <c r="A283" s="171">
        <v>53</v>
      </c>
      <c r="B283" s="172" t="s">
        <v>320</v>
      </c>
      <c r="C283" s="187" t="s">
        <v>321</v>
      </c>
      <c r="D283" s="173" t="s">
        <v>241</v>
      </c>
      <c r="E283" s="174">
        <v>0</v>
      </c>
      <c r="F283" s="175"/>
      <c r="G283" s="176">
        <f>ROUND(E283*F283,2)</f>
        <v>0</v>
      </c>
      <c r="H283" s="175"/>
      <c r="I283" s="176">
        <f>ROUND(E283*H283,2)</f>
        <v>0</v>
      </c>
      <c r="J283" s="175"/>
      <c r="K283" s="176">
        <f>ROUND(E283*J283,2)</f>
        <v>0</v>
      </c>
      <c r="L283" s="176">
        <v>21</v>
      </c>
      <c r="M283" s="176">
        <f>G283*(1+L283/100)</f>
        <v>0</v>
      </c>
      <c r="N283" s="174">
        <v>0</v>
      </c>
      <c r="O283" s="174">
        <f>ROUND(E283*N283,2)</f>
        <v>0</v>
      </c>
      <c r="P283" s="174">
        <v>0</v>
      </c>
      <c r="Q283" s="174">
        <f>ROUND(E283*P283,2)</f>
        <v>0</v>
      </c>
      <c r="R283" s="176"/>
      <c r="S283" s="176" t="s">
        <v>232</v>
      </c>
      <c r="T283" s="177" t="s">
        <v>316</v>
      </c>
      <c r="U283" s="158">
        <v>0</v>
      </c>
      <c r="V283" s="158">
        <f>ROUND(E283*U283,2)</f>
        <v>0</v>
      </c>
      <c r="W283" s="158"/>
      <c r="X283" s="158" t="s">
        <v>116</v>
      </c>
      <c r="Y283" s="158" t="s">
        <v>117</v>
      </c>
      <c r="Z283" s="148"/>
      <c r="AA283" s="148"/>
      <c r="AB283" s="148"/>
      <c r="AC283" s="148"/>
      <c r="AD283" s="148"/>
      <c r="AE283" s="148"/>
      <c r="AF283" s="148"/>
      <c r="AG283" s="148" t="s">
        <v>118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2" x14ac:dyDescent="0.3">
      <c r="A284" s="155"/>
      <c r="B284" s="156"/>
      <c r="C284" s="263" t="s">
        <v>322</v>
      </c>
      <c r="D284" s="264"/>
      <c r="E284" s="264"/>
      <c r="F284" s="264"/>
      <c r="G284" s="264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8"/>
      <c r="AA284" s="148"/>
      <c r="AB284" s="148"/>
      <c r="AC284" s="148"/>
      <c r="AD284" s="148"/>
      <c r="AE284" s="148"/>
      <c r="AF284" s="148"/>
      <c r="AG284" s="148" t="s">
        <v>130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78" t="str">
        <f>C284</f>
        <v xml:space="preserve"> budování nové stavby a nových zpevněných ploch bude řešena v rámci demolice stávajícího objektu a odstranění stáv. zpevněných ploch</v>
      </c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3">
      <c r="A285" s="179">
        <v>54</v>
      </c>
      <c r="B285" s="180" t="s">
        <v>323</v>
      </c>
      <c r="C285" s="189" t="s">
        <v>324</v>
      </c>
      <c r="D285" s="181" t="s">
        <v>241</v>
      </c>
      <c r="E285" s="182">
        <v>1</v>
      </c>
      <c r="F285" s="183"/>
      <c r="G285" s="184">
        <f>ROUND(E285*F285,2)</f>
        <v>0</v>
      </c>
      <c r="H285" s="183"/>
      <c r="I285" s="184">
        <f>ROUND(E285*H285,2)</f>
        <v>0</v>
      </c>
      <c r="J285" s="183"/>
      <c r="K285" s="184">
        <f>ROUND(E285*J285,2)</f>
        <v>0</v>
      </c>
      <c r="L285" s="184">
        <v>21</v>
      </c>
      <c r="M285" s="184">
        <f>G285*(1+L285/100)</f>
        <v>0</v>
      </c>
      <c r="N285" s="182">
        <v>0</v>
      </c>
      <c r="O285" s="182">
        <f>ROUND(E285*N285,2)</f>
        <v>0</v>
      </c>
      <c r="P285" s="182">
        <v>0</v>
      </c>
      <c r="Q285" s="182">
        <f>ROUND(E285*P285,2)</f>
        <v>0</v>
      </c>
      <c r="R285" s="184"/>
      <c r="S285" s="184" t="s">
        <v>232</v>
      </c>
      <c r="T285" s="185" t="s">
        <v>225</v>
      </c>
      <c r="U285" s="158">
        <v>0</v>
      </c>
      <c r="V285" s="158">
        <f>ROUND(E285*U285,2)</f>
        <v>0</v>
      </c>
      <c r="W285" s="158"/>
      <c r="X285" s="158" t="s">
        <v>116</v>
      </c>
      <c r="Y285" s="158" t="s">
        <v>117</v>
      </c>
      <c r="Z285" s="148"/>
      <c r="AA285" s="148"/>
      <c r="AB285" s="148"/>
      <c r="AC285" s="148"/>
      <c r="AD285" s="148"/>
      <c r="AE285" s="148"/>
      <c r="AF285" s="148"/>
      <c r="AG285" s="148" t="s">
        <v>118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3">
      <c r="A286" s="179">
        <v>55</v>
      </c>
      <c r="B286" s="180" t="s">
        <v>325</v>
      </c>
      <c r="C286" s="189" t="s">
        <v>326</v>
      </c>
      <c r="D286" s="181" t="s">
        <v>241</v>
      </c>
      <c r="E286" s="182">
        <v>1</v>
      </c>
      <c r="F286" s="183"/>
      <c r="G286" s="184">
        <f>ROUND(E286*F286,2)</f>
        <v>0</v>
      </c>
      <c r="H286" s="183"/>
      <c r="I286" s="184">
        <f>ROUND(E286*H286,2)</f>
        <v>0</v>
      </c>
      <c r="J286" s="183"/>
      <c r="K286" s="184">
        <f>ROUND(E286*J286,2)</f>
        <v>0</v>
      </c>
      <c r="L286" s="184">
        <v>21</v>
      </c>
      <c r="M286" s="184">
        <f>G286*(1+L286/100)</f>
        <v>0</v>
      </c>
      <c r="N286" s="182">
        <v>0</v>
      </c>
      <c r="O286" s="182">
        <f>ROUND(E286*N286,2)</f>
        <v>0</v>
      </c>
      <c r="P286" s="182">
        <v>0</v>
      </c>
      <c r="Q286" s="182">
        <f>ROUND(E286*P286,2)</f>
        <v>0</v>
      </c>
      <c r="R286" s="184"/>
      <c r="S286" s="184" t="s">
        <v>232</v>
      </c>
      <c r="T286" s="185" t="s">
        <v>225</v>
      </c>
      <c r="U286" s="158">
        <v>0</v>
      </c>
      <c r="V286" s="158">
        <f>ROUND(E286*U286,2)</f>
        <v>0</v>
      </c>
      <c r="W286" s="158"/>
      <c r="X286" s="158" t="s">
        <v>116</v>
      </c>
      <c r="Y286" s="158" t="s">
        <v>117</v>
      </c>
      <c r="Z286" s="148"/>
      <c r="AA286" s="148"/>
      <c r="AB286" s="148"/>
      <c r="AC286" s="148"/>
      <c r="AD286" s="148"/>
      <c r="AE286" s="148"/>
      <c r="AF286" s="148"/>
      <c r="AG286" s="148" t="s">
        <v>118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0.6" outlineLevel="1" x14ac:dyDescent="0.3">
      <c r="A287" s="171">
        <v>56</v>
      </c>
      <c r="B287" s="172" t="s">
        <v>327</v>
      </c>
      <c r="C287" s="187" t="s">
        <v>328</v>
      </c>
      <c r="D287" s="173" t="s">
        <v>241</v>
      </c>
      <c r="E287" s="174">
        <v>1</v>
      </c>
      <c r="F287" s="175"/>
      <c r="G287" s="176">
        <f>ROUND(E287*F287,2)</f>
        <v>0</v>
      </c>
      <c r="H287" s="175"/>
      <c r="I287" s="176">
        <f>ROUND(E287*H287,2)</f>
        <v>0</v>
      </c>
      <c r="J287" s="175"/>
      <c r="K287" s="176">
        <f>ROUND(E287*J287,2)</f>
        <v>0</v>
      </c>
      <c r="L287" s="176">
        <v>21</v>
      </c>
      <c r="M287" s="176">
        <f>G287*(1+L287/100)</f>
        <v>0</v>
      </c>
      <c r="N287" s="174">
        <v>0</v>
      </c>
      <c r="O287" s="174">
        <f>ROUND(E287*N287,2)</f>
        <v>0</v>
      </c>
      <c r="P287" s="174">
        <v>0</v>
      </c>
      <c r="Q287" s="174">
        <f>ROUND(E287*P287,2)</f>
        <v>0</v>
      </c>
      <c r="R287" s="176"/>
      <c r="S287" s="176" t="s">
        <v>232</v>
      </c>
      <c r="T287" s="177" t="s">
        <v>225</v>
      </c>
      <c r="U287" s="158">
        <v>0.15</v>
      </c>
      <c r="V287" s="158">
        <f>ROUND(E287*U287,2)</f>
        <v>0.15</v>
      </c>
      <c r="W287" s="158"/>
      <c r="X287" s="158" t="s">
        <v>116</v>
      </c>
      <c r="Y287" s="158" t="s">
        <v>117</v>
      </c>
      <c r="Z287" s="148"/>
      <c r="AA287" s="148"/>
      <c r="AB287" s="148"/>
      <c r="AC287" s="148"/>
      <c r="AD287" s="148"/>
      <c r="AE287" s="148"/>
      <c r="AF287" s="148"/>
      <c r="AG287" s="148" t="s">
        <v>118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2" x14ac:dyDescent="0.3">
      <c r="A288" s="155"/>
      <c r="B288" s="156"/>
      <c r="C288" s="263" t="s">
        <v>329</v>
      </c>
      <c r="D288" s="264"/>
      <c r="E288" s="264"/>
      <c r="F288" s="264"/>
      <c r="G288" s="264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8"/>
      <c r="AA288" s="148"/>
      <c r="AB288" s="148"/>
      <c r="AC288" s="148"/>
      <c r="AD288" s="148"/>
      <c r="AE288" s="148"/>
      <c r="AF288" s="148"/>
      <c r="AG288" s="148" t="s">
        <v>130</v>
      </c>
      <c r="AH288" s="148"/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20.6" outlineLevel="1" x14ac:dyDescent="0.3">
      <c r="A289" s="171">
        <v>57</v>
      </c>
      <c r="B289" s="172" t="s">
        <v>330</v>
      </c>
      <c r="C289" s="187" t="s">
        <v>331</v>
      </c>
      <c r="D289" s="173" t="s">
        <v>241</v>
      </c>
      <c r="E289" s="174">
        <v>1</v>
      </c>
      <c r="F289" s="175"/>
      <c r="G289" s="176">
        <f>ROUND(E289*F289,2)</f>
        <v>0</v>
      </c>
      <c r="H289" s="175"/>
      <c r="I289" s="176">
        <f>ROUND(E289*H289,2)</f>
        <v>0</v>
      </c>
      <c r="J289" s="175"/>
      <c r="K289" s="176">
        <f>ROUND(E289*J289,2)</f>
        <v>0</v>
      </c>
      <c r="L289" s="176">
        <v>21</v>
      </c>
      <c r="M289" s="176">
        <f>G289*(1+L289/100)</f>
        <v>0</v>
      </c>
      <c r="N289" s="174">
        <v>0</v>
      </c>
      <c r="O289" s="174">
        <f>ROUND(E289*N289,2)</f>
        <v>0</v>
      </c>
      <c r="P289" s="174">
        <v>0</v>
      </c>
      <c r="Q289" s="174">
        <f>ROUND(E289*P289,2)</f>
        <v>0</v>
      </c>
      <c r="R289" s="176"/>
      <c r="S289" s="176" t="s">
        <v>232</v>
      </c>
      <c r="T289" s="177" t="s">
        <v>225</v>
      </c>
      <c r="U289" s="158">
        <v>0</v>
      </c>
      <c r="V289" s="158">
        <f>ROUND(E289*U289,2)</f>
        <v>0</v>
      </c>
      <c r="W289" s="158"/>
      <c r="X289" s="158" t="s">
        <v>116</v>
      </c>
      <c r="Y289" s="158" t="s">
        <v>117</v>
      </c>
      <c r="Z289" s="148"/>
      <c r="AA289" s="148"/>
      <c r="AB289" s="148"/>
      <c r="AC289" s="148"/>
      <c r="AD289" s="148"/>
      <c r="AE289" s="148"/>
      <c r="AF289" s="148"/>
      <c r="AG289" s="148" t="s">
        <v>118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2" x14ac:dyDescent="0.3">
      <c r="A290" s="155"/>
      <c r="B290" s="156"/>
      <c r="C290" s="263" t="s">
        <v>332</v>
      </c>
      <c r="D290" s="264"/>
      <c r="E290" s="264"/>
      <c r="F290" s="264"/>
      <c r="G290" s="264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8"/>
      <c r="AA290" s="148"/>
      <c r="AB290" s="148"/>
      <c r="AC290" s="148"/>
      <c r="AD290" s="148"/>
      <c r="AE290" s="148"/>
      <c r="AF290" s="148"/>
      <c r="AG290" s="148" t="s">
        <v>130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ht="20.6" outlineLevel="1" x14ac:dyDescent="0.3">
      <c r="A291" s="171">
        <v>58</v>
      </c>
      <c r="B291" s="172" t="s">
        <v>333</v>
      </c>
      <c r="C291" s="187" t="s">
        <v>334</v>
      </c>
      <c r="D291" s="173" t="s">
        <v>241</v>
      </c>
      <c r="E291" s="174">
        <v>1</v>
      </c>
      <c r="F291" s="175"/>
      <c r="G291" s="176">
        <f>ROUND(E291*F291,2)</f>
        <v>0</v>
      </c>
      <c r="H291" s="175"/>
      <c r="I291" s="176">
        <f>ROUND(E291*H291,2)</f>
        <v>0</v>
      </c>
      <c r="J291" s="175"/>
      <c r="K291" s="176">
        <f>ROUND(E291*J291,2)</f>
        <v>0</v>
      </c>
      <c r="L291" s="176">
        <v>21</v>
      </c>
      <c r="M291" s="176">
        <f>G291*(1+L291/100)</f>
        <v>0</v>
      </c>
      <c r="N291" s="174">
        <v>0</v>
      </c>
      <c r="O291" s="174">
        <f>ROUND(E291*N291,2)</f>
        <v>0</v>
      </c>
      <c r="P291" s="174">
        <v>0</v>
      </c>
      <c r="Q291" s="174">
        <f>ROUND(E291*P291,2)</f>
        <v>0</v>
      </c>
      <c r="R291" s="176"/>
      <c r="S291" s="176" t="s">
        <v>232</v>
      </c>
      <c r="T291" s="177" t="s">
        <v>225</v>
      </c>
      <c r="U291" s="158">
        <v>0</v>
      </c>
      <c r="V291" s="158">
        <f>ROUND(E291*U291,2)</f>
        <v>0</v>
      </c>
      <c r="W291" s="158"/>
      <c r="X291" s="158" t="s">
        <v>116</v>
      </c>
      <c r="Y291" s="158" t="s">
        <v>117</v>
      </c>
      <c r="Z291" s="148"/>
      <c r="AA291" s="148"/>
      <c r="AB291" s="148"/>
      <c r="AC291" s="148"/>
      <c r="AD291" s="148"/>
      <c r="AE291" s="148"/>
      <c r="AF291" s="148"/>
      <c r="AG291" s="148" t="s">
        <v>118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2" x14ac:dyDescent="0.3">
      <c r="A292" s="155"/>
      <c r="B292" s="156"/>
      <c r="C292" s="263" t="s">
        <v>329</v>
      </c>
      <c r="D292" s="264"/>
      <c r="E292" s="264"/>
      <c r="F292" s="264"/>
      <c r="G292" s="264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8"/>
      <c r="AA292" s="148"/>
      <c r="AB292" s="148"/>
      <c r="AC292" s="148"/>
      <c r="AD292" s="148"/>
      <c r="AE292" s="148"/>
      <c r="AF292" s="148"/>
      <c r="AG292" s="148" t="s">
        <v>130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ht="20.6" outlineLevel="1" x14ac:dyDescent="0.3">
      <c r="A293" s="171">
        <v>59</v>
      </c>
      <c r="B293" s="172" t="s">
        <v>335</v>
      </c>
      <c r="C293" s="187" t="s">
        <v>336</v>
      </c>
      <c r="D293" s="173" t="s">
        <v>241</v>
      </c>
      <c r="E293" s="174">
        <v>1</v>
      </c>
      <c r="F293" s="175"/>
      <c r="G293" s="176">
        <f>ROUND(E293*F293,2)</f>
        <v>0</v>
      </c>
      <c r="H293" s="175"/>
      <c r="I293" s="176">
        <f>ROUND(E293*H293,2)</f>
        <v>0</v>
      </c>
      <c r="J293" s="175"/>
      <c r="K293" s="176">
        <f>ROUND(E293*J293,2)</f>
        <v>0</v>
      </c>
      <c r="L293" s="176">
        <v>21</v>
      </c>
      <c r="M293" s="176">
        <f>G293*(1+L293/100)</f>
        <v>0</v>
      </c>
      <c r="N293" s="174">
        <v>0</v>
      </c>
      <c r="O293" s="174">
        <f>ROUND(E293*N293,2)</f>
        <v>0</v>
      </c>
      <c r="P293" s="174">
        <v>0</v>
      </c>
      <c r="Q293" s="174">
        <f>ROUND(E293*P293,2)</f>
        <v>0</v>
      </c>
      <c r="R293" s="176"/>
      <c r="S293" s="176" t="s">
        <v>232</v>
      </c>
      <c r="T293" s="177" t="s">
        <v>225</v>
      </c>
      <c r="U293" s="158">
        <v>0</v>
      </c>
      <c r="V293" s="158">
        <f>ROUND(E293*U293,2)</f>
        <v>0</v>
      </c>
      <c r="W293" s="158"/>
      <c r="X293" s="158" t="s">
        <v>116</v>
      </c>
      <c r="Y293" s="158" t="s">
        <v>117</v>
      </c>
      <c r="Z293" s="148"/>
      <c r="AA293" s="148"/>
      <c r="AB293" s="148"/>
      <c r="AC293" s="148"/>
      <c r="AD293" s="148"/>
      <c r="AE293" s="148"/>
      <c r="AF293" s="148"/>
      <c r="AG293" s="148" t="s">
        <v>118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2" x14ac:dyDescent="0.3">
      <c r="A294" s="155"/>
      <c r="B294" s="156"/>
      <c r="C294" s="263" t="s">
        <v>337</v>
      </c>
      <c r="D294" s="264"/>
      <c r="E294" s="264"/>
      <c r="F294" s="264"/>
      <c r="G294" s="264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58"/>
      <c r="Z294" s="148"/>
      <c r="AA294" s="148"/>
      <c r="AB294" s="148"/>
      <c r="AC294" s="148"/>
      <c r="AD294" s="148"/>
      <c r="AE294" s="148"/>
      <c r="AF294" s="148"/>
      <c r="AG294" s="148" t="s">
        <v>130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20.6" outlineLevel="1" x14ac:dyDescent="0.3">
      <c r="A295" s="171">
        <v>60</v>
      </c>
      <c r="B295" s="172" t="s">
        <v>338</v>
      </c>
      <c r="C295" s="187" t="s">
        <v>339</v>
      </c>
      <c r="D295" s="173" t="s">
        <v>241</v>
      </c>
      <c r="E295" s="174">
        <v>1</v>
      </c>
      <c r="F295" s="175"/>
      <c r="G295" s="176">
        <f>ROUND(E295*F295,2)</f>
        <v>0</v>
      </c>
      <c r="H295" s="175"/>
      <c r="I295" s="176">
        <f>ROUND(E295*H295,2)</f>
        <v>0</v>
      </c>
      <c r="J295" s="175"/>
      <c r="K295" s="176">
        <f>ROUND(E295*J295,2)</f>
        <v>0</v>
      </c>
      <c r="L295" s="176">
        <v>21</v>
      </c>
      <c r="M295" s="176">
        <f>G295*(1+L295/100)</f>
        <v>0</v>
      </c>
      <c r="N295" s="174">
        <v>0</v>
      </c>
      <c r="O295" s="174">
        <f>ROUND(E295*N295,2)</f>
        <v>0</v>
      </c>
      <c r="P295" s="174">
        <v>0</v>
      </c>
      <c r="Q295" s="174">
        <f>ROUND(E295*P295,2)</f>
        <v>0</v>
      </c>
      <c r="R295" s="176"/>
      <c r="S295" s="176" t="s">
        <v>232</v>
      </c>
      <c r="T295" s="177" t="s">
        <v>225</v>
      </c>
      <c r="U295" s="158">
        <v>0</v>
      </c>
      <c r="V295" s="158">
        <f>ROUND(E295*U295,2)</f>
        <v>0</v>
      </c>
      <c r="W295" s="158"/>
      <c r="X295" s="158" t="s">
        <v>116</v>
      </c>
      <c r="Y295" s="158" t="s">
        <v>117</v>
      </c>
      <c r="Z295" s="148"/>
      <c r="AA295" s="148"/>
      <c r="AB295" s="148"/>
      <c r="AC295" s="148"/>
      <c r="AD295" s="148"/>
      <c r="AE295" s="148"/>
      <c r="AF295" s="148"/>
      <c r="AG295" s="148" t="s">
        <v>118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2" x14ac:dyDescent="0.3">
      <c r="A296" s="155"/>
      <c r="B296" s="156"/>
      <c r="C296" s="263" t="s">
        <v>332</v>
      </c>
      <c r="D296" s="264"/>
      <c r="E296" s="264"/>
      <c r="F296" s="264"/>
      <c r="G296" s="264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8"/>
      <c r="AA296" s="148"/>
      <c r="AB296" s="148"/>
      <c r="AC296" s="148"/>
      <c r="AD296" s="148"/>
      <c r="AE296" s="148"/>
      <c r="AF296" s="148"/>
      <c r="AG296" s="148" t="s">
        <v>130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ht="20.6" outlineLevel="1" x14ac:dyDescent="0.3">
      <c r="A297" s="171">
        <v>61</v>
      </c>
      <c r="B297" s="172" t="s">
        <v>340</v>
      </c>
      <c r="C297" s="187" t="s">
        <v>341</v>
      </c>
      <c r="D297" s="173" t="s">
        <v>241</v>
      </c>
      <c r="E297" s="174">
        <v>1</v>
      </c>
      <c r="F297" s="175"/>
      <c r="G297" s="176">
        <f>ROUND(E297*F297,2)</f>
        <v>0</v>
      </c>
      <c r="H297" s="175"/>
      <c r="I297" s="176">
        <f>ROUND(E297*H297,2)</f>
        <v>0</v>
      </c>
      <c r="J297" s="175"/>
      <c r="K297" s="176">
        <f>ROUND(E297*J297,2)</f>
        <v>0</v>
      </c>
      <c r="L297" s="176">
        <v>21</v>
      </c>
      <c r="M297" s="176">
        <f>G297*(1+L297/100)</f>
        <v>0</v>
      </c>
      <c r="N297" s="174">
        <v>0</v>
      </c>
      <c r="O297" s="174">
        <f>ROUND(E297*N297,2)</f>
        <v>0</v>
      </c>
      <c r="P297" s="174">
        <v>0</v>
      </c>
      <c r="Q297" s="174">
        <f>ROUND(E297*P297,2)</f>
        <v>0</v>
      </c>
      <c r="R297" s="176"/>
      <c r="S297" s="176" t="s">
        <v>232</v>
      </c>
      <c r="T297" s="177" t="s">
        <v>225</v>
      </c>
      <c r="U297" s="158">
        <v>0</v>
      </c>
      <c r="V297" s="158">
        <f>ROUND(E297*U297,2)</f>
        <v>0</v>
      </c>
      <c r="W297" s="158"/>
      <c r="X297" s="158" t="s">
        <v>116</v>
      </c>
      <c r="Y297" s="158" t="s">
        <v>117</v>
      </c>
      <c r="Z297" s="148"/>
      <c r="AA297" s="148"/>
      <c r="AB297" s="148"/>
      <c r="AC297" s="148"/>
      <c r="AD297" s="148"/>
      <c r="AE297" s="148"/>
      <c r="AF297" s="148"/>
      <c r="AG297" s="148" t="s">
        <v>118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2" x14ac:dyDescent="0.3">
      <c r="A298" s="155"/>
      <c r="B298" s="156"/>
      <c r="C298" s="263" t="s">
        <v>332</v>
      </c>
      <c r="D298" s="264"/>
      <c r="E298" s="264"/>
      <c r="F298" s="264"/>
      <c r="G298" s="264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8"/>
      <c r="AA298" s="148"/>
      <c r="AB298" s="148"/>
      <c r="AC298" s="148"/>
      <c r="AD298" s="148"/>
      <c r="AE298" s="148"/>
      <c r="AF298" s="148"/>
      <c r="AG298" s="148" t="s">
        <v>130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ht="20.6" outlineLevel="1" x14ac:dyDescent="0.3">
      <c r="A299" s="171">
        <v>62</v>
      </c>
      <c r="B299" s="172" t="s">
        <v>342</v>
      </c>
      <c r="C299" s="187" t="s">
        <v>343</v>
      </c>
      <c r="D299" s="173" t="s">
        <v>241</v>
      </c>
      <c r="E299" s="174">
        <v>1</v>
      </c>
      <c r="F299" s="175"/>
      <c r="G299" s="176">
        <f>ROUND(E299*F299,2)</f>
        <v>0</v>
      </c>
      <c r="H299" s="175"/>
      <c r="I299" s="176">
        <f>ROUND(E299*H299,2)</f>
        <v>0</v>
      </c>
      <c r="J299" s="175"/>
      <c r="K299" s="176">
        <f>ROUND(E299*J299,2)</f>
        <v>0</v>
      </c>
      <c r="L299" s="176">
        <v>21</v>
      </c>
      <c r="M299" s="176">
        <f>G299*(1+L299/100)</f>
        <v>0</v>
      </c>
      <c r="N299" s="174">
        <v>0</v>
      </c>
      <c r="O299" s="174">
        <f>ROUND(E299*N299,2)</f>
        <v>0</v>
      </c>
      <c r="P299" s="174">
        <v>0</v>
      </c>
      <c r="Q299" s="174">
        <f>ROUND(E299*P299,2)</f>
        <v>0</v>
      </c>
      <c r="R299" s="176"/>
      <c r="S299" s="176" t="s">
        <v>232</v>
      </c>
      <c r="T299" s="177" t="s">
        <v>225</v>
      </c>
      <c r="U299" s="158">
        <v>0</v>
      </c>
      <c r="V299" s="158">
        <f>ROUND(E299*U299,2)</f>
        <v>0</v>
      </c>
      <c r="W299" s="158"/>
      <c r="X299" s="158" t="s">
        <v>116</v>
      </c>
      <c r="Y299" s="158" t="s">
        <v>117</v>
      </c>
      <c r="Z299" s="148"/>
      <c r="AA299" s="148"/>
      <c r="AB299" s="148"/>
      <c r="AC299" s="148"/>
      <c r="AD299" s="148"/>
      <c r="AE299" s="148"/>
      <c r="AF299" s="148"/>
      <c r="AG299" s="148" t="s">
        <v>118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2" x14ac:dyDescent="0.3">
      <c r="A300" s="155"/>
      <c r="B300" s="156"/>
      <c r="C300" s="263" t="s">
        <v>329</v>
      </c>
      <c r="D300" s="264"/>
      <c r="E300" s="264"/>
      <c r="F300" s="264"/>
      <c r="G300" s="264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8"/>
      <c r="AA300" s="148"/>
      <c r="AB300" s="148"/>
      <c r="AC300" s="148"/>
      <c r="AD300" s="148"/>
      <c r="AE300" s="148"/>
      <c r="AF300" s="148"/>
      <c r="AG300" s="148" t="s">
        <v>130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ht="20.6" outlineLevel="1" x14ac:dyDescent="0.3">
      <c r="A301" s="171">
        <v>63</v>
      </c>
      <c r="B301" s="172" t="s">
        <v>344</v>
      </c>
      <c r="C301" s="187" t="s">
        <v>345</v>
      </c>
      <c r="D301" s="173" t="s">
        <v>346</v>
      </c>
      <c r="E301" s="174">
        <v>1</v>
      </c>
      <c r="F301" s="175"/>
      <c r="G301" s="176">
        <f>ROUND(E301*F301,2)</f>
        <v>0</v>
      </c>
      <c r="H301" s="175"/>
      <c r="I301" s="176">
        <f>ROUND(E301*H301,2)</f>
        <v>0</v>
      </c>
      <c r="J301" s="175"/>
      <c r="K301" s="176">
        <f>ROUND(E301*J301,2)</f>
        <v>0</v>
      </c>
      <c r="L301" s="176">
        <v>21</v>
      </c>
      <c r="M301" s="176">
        <f>G301*(1+L301/100)</f>
        <v>0</v>
      </c>
      <c r="N301" s="174">
        <v>0</v>
      </c>
      <c r="O301" s="174">
        <f>ROUND(E301*N301,2)</f>
        <v>0</v>
      </c>
      <c r="P301" s="174">
        <v>0</v>
      </c>
      <c r="Q301" s="174">
        <f>ROUND(E301*P301,2)</f>
        <v>0</v>
      </c>
      <c r="R301" s="176"/>
      <c r="S301" s="176" t="s">
        <v>232</v>
      </c>
      <c r="T301" s="177" t="s">
        <v>225</v>
      </c>
      <c r="U301" s="158">
        <v>0</v>
      </c>
      <c r="V301" s="158">
        <f>ROUND(E301*U301,2)</f>
        <v>0</v>
      </c>
      <c r="W301" s="158"/>
      <c r="X301" s="158" t="s">
        <v>116</v>
      </c>
      <c r="Y301" s="158" t="s">
        <v>117</v>
      </c>
      <c r="Z301" s="148"/>
      <c r="AA301" s="148"/>
      <c r="AB301" s="148"/>
      <c r="AC301" s="148"/>
      <c r="AD301" s="148"/>
      <c r="AE301" s="148"/>
      <c r="AF301" s="148"/>
      <c r="AG301" s="148" t="s">
        <v>118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2" x14ac:dyDescent="0.3">
      <c r="A302" s="155"/>
      <c r="B302" s="156"/>
      <c r="C302" s="263" t="s">
        <v>347</v>
      </c>
      <c r="D302" s="264"/>
      <c r="E302" s="264"/>
      <c r="F302" s="264"/>
      <c r="G302" s="264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8"/>
      <c r="AA302" s="148"/>
      <c r="AB302" s="148"/>
      <c r="AC302" s="148"/>
      <c r="AD302" s="148"/>
      <c r="AE302" s="148"/>
      <c r="AF302" s="148"/>
      <c r="AG302" s="148" t="s">
        <v>130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78" t="str">
        <f>C302</f>
        <v xml:space="preserve"> vč. tvarovek se určí na místě po odkrytí potrubí chladící vody - přesný rozsah se určí na místě po odkrytí</v>
      </c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3">
      <c r="A303" s="179">
        <v>64</v>
      </c>
      <c r="B303" s="180" t="s">
        <v>348</v>
      </c>
      <c r="C303" s="189" t="s">
        <v>349</v>
      </c>
      <c r="D303" s="181" t="s">
        <v>350</v>
      </c>
      <c r="E303" s="182">
        <v>100</v>
      </c>
      <c r="F303" s="183"/>
      <c r="G303" s="184">
        <f>ROUND(E303*F303,2)</f>
        <v>0</v>
      </c>
      <c r="H303" s="183"/>
      <c r="I303" s="184">
        <f>ROUND(E303*H303,2)</f>
        <v>0</v>
      </c>
      <c r="J303" s="183"/>
      <c r="K303" s="184">
        <f>ROUND(E303*J303,2)</f>
        <v>0</v>
      </c>
      <c r="L303" s="184">
        <v>21</v>
      </c>
      <c r="M303" s="184">
        <f>G303*(1+L303/100)</f>
        <v>0</v>
      </c>
      <c r="N303" s="182">
        <v>0</v>
      </c>
      <c r="O303" s="182">
        <f>ROUND(E303*N303,2)</f>
        <v>0</v>
      </c>
      <c r="P303" s="182">
        <v>0</v>
      </c>
      <c r="Q303" s="182">
        <f>ROUND(E303*P303,2)</f>
        <v>0</v>
      </c>
      <c r="R303" s="184"/>
      <c r="S303" s="184" t="s">
        <v>232</v>
      </c>
      <c r="T303" s="185" t="s">
        <v>225</v>
      </c>
      <c r="U303" s="158">
        <v>0</v>
      </c>
      <c r="V303" s="158">
        <f>ROUND(E303*U303,2)</f>
        <v>0</v>
      </c>
      <c r="W303" s="158"/>
      <c r="X303" s="158" t="s">
        <v>116</v>
      </c>
      <c r="Y303" s="158" t="s">
        <v>117</v>
      </c>
      <c r="Z303" s="148"/>
      <c r="AA303" s="148"/>
      <c r="AB303" s="148"/>
      <c r="AC303" s="148"/>
      <c r="AD303" s="148"/>
      <c r="AE303" s="148"/>
      <c r="AF303" s="148"/>
      <c r="AG303" s="148" t="s">
        <v>118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3">
      <c r="A304" s="179">
        <v>65</v>
      </c>
      <c r="B304" s="180" t="s">
        <v>351</v>
      </c>
      <c r="C304" s="189" t="s">
        <v>352</v>
      </c>
      <c r="D304" s="181" t="s">
        <v>210</v>
      </c>
      <c r="E304" s="182">
        <v>145</v>
      </c>
      <c r="F304" s="183"/>
      <c r="G304" s="184">
        <f>ROUND(E304*F304,2)</f>
        <v>0</v>
      </c>
      <c r="H304" s="183"/>
      <c r="I304" s="184">
        <f>ROUND(E304*H304,2)</f>
        <v>0</v>
      </c>
      <c r="J304" s="183"/>
      <c r="K304" s="184">
        <f>ROUND(E304*J304,2)</f>
        <v>0</v>
      </c>
      <c r="L304" s="184">
        <v>21</v>
      </c>
      <c r="M304" s="184">
        <f>G304*(1+L304/100)</f>
        <v>0</v>
      </c>
      <c r="N304" s="182">
        <v>0</v>
      </c>
      <c r="O304" s="182">
        <f>ROUND(E304*N304,2)</f>
        <v>0</v>
      </c>
      <c r="P304" s="182">
        <v>0</v>
      </c>
      <c r="Q304" s="182">
        <f>ROUND(E304*P304,2)</f>
        <v>0</v>
      </c>
      <c r="R304" s="184"/>
      <c r="S304" s="184" t="s">
        <v>232</v>
      </c>
      <c r="T304" s="185" t="s">
        <v>225</v>
      </c>
      <c r="U304" s="158">
        <v>0.03</v>
      </c>
      <c r="V304" s="158">
        <f>ROUND(E304*U304,2)</f>
        <v>4.3499999999999996</v>
      </c>
      <c r="W304" s="158"/>
      <c r="X304" s="158" t="s">
        <v>116</v>
      </c>
      <c r="Y304" s="158" t="s">
        <v>117</v>
      </c>
      <c r="Z304" s="148"/>
      <c r="AA304" s="148"/>
      <c r="AB304" s="148"/>
      <c r="AC304" s="148"/>
      <c r="AD304" s="148"/>
      <c r="AE304" s="148"/>
      <c r="AF304" s="148"/>
      <c r="AG304" s="148" t="s">
        <v>118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3">
      <c r="A305" s="179">
        <v>66</v>
      </c>
      <c r="B305" s="180" t="s">
        <v>353</v>
      </c>
      <c r="C305" s="189" t="s">
        <v>354</v>
      </c>
      <c r="D305" s="181" t="s">
        <v>355</v>
      </c>
      <c r="E305" s="182">
        <v>145</v>
      </c>
      <c r="F305" s="183"/>
      <c r="G305" s="184">
        <f>ROUND(E305*F305,2)</f>
        <v>0</v>
      </c>
      <c r="H305" s="183"/>
      <c r="I305" s="184">
        <f>ROUND(E305*H305,2)</f>
        <v>0</v>
      </c>
      <c r="J305" s="183"/>
      <c r="K305" s="184">
        <f>ROUND(E305*J305,2)</f>
        <v>0</v>
      </c>
      <c r="L305" s="184">
        <v>21</v>
      </c>
      <c r="M305" s="184">
        <f>G305*(1+L305/100)</f>
        <v>0</v>
      </c>
      <c r="N305" s="182">
        <v>0</v>
      </c>
      <c r="O305" s="182">
        <f>ROUND(E305*N305,2)</f>
        <v>0</v>
      </c>
      <c r="P305" s="182">
        <v>0</v>
      </c>
      <c r="Q305" s="182">
        <f>ROUND(E305*P305,2)</f>
        <v>0</v>
      </c>
      <c r="R305" s="184"/>
      <c r="S305" s="184" t="s">
        <v>232</v>
      </c>
      <c r="T305" s="185" t="s">
        <v>225</v>
      </c>
      <c r="U305" s="158">
        <v>0</v>
      </c>
      <c r="V305" s="158">
        <f>ROUND(E305*U305,2)</f>
        <v>0</v>
      </c>
      <c r="W305" s="158"/>
      <c r="X305" s="158" t="s">
        <v>116</v>
      </c>
      <c r="Y305" s="158" t="s">
        <v>117</v>
      </c>
      <c r="Z305" s="148"/>
      <c r="AA305" s="148"/>
      <c r="AB305" s="148"/>
      <c r="AC305" s="148"/>
      <c r="AD305" s="148"/>
      <c r="AE305" s="148"/>
      <c r="AF305" s="148"/>
      <c r="AG305" s="148" t="s">
        <v>118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3">
      <c r="A306" s="179">
        <v>67</v>
      </c>
      <c r="B306" s="180" t="s">
        <v>356</v>
      </c>
      <c r="C306" s="189" t="s">
        <v>357</v>
      </c>
      <c r="D306" s="181" t="s">
        <v>127</v>
      </c>
      <c r="E306" s="182">
        <v>15</v>
      </c>
      <c r="F306" s="183"/>
      <c r="G306" s="184">
        <f>ROUND(E306*F306,2)</f>
        <v>0</v>
      </c>
      <c r="H306" s="183"/>
      <c r="I306" s="184">
        <f>ROUND(E306*H306,2)</f>
        <v>0</v>
      </c>
      <c r="J306" s="183"/>
      <c r="K306" s="184">
        <f>ROUND(E306*J306,2)</f>
        <v>0</v>
      </c>
      <c r="L306" s="184">
        <v>21</v>
      </c>
      <c r="M306" s="184">
        <f>G306*(1+L306/100)</f>
        <v>0</v>
      </c>
      <c r="N306" s="182">
        <v>0</v>
      </c>
      <c r="O306" s="182">
        <f>ROUND(E306*N306,2)</f>
        <v>0</v>
      </c>
      <c r="P306" s="182">
        <v>0</v>
      </c>
      <c r="Q306" s="182">
        <f>ROUND(E306*P306,2)</f>
        <v>0</v>
      </c>
      <c r="R306" s="184" t="s">
        <v>358</v>
      </c>
      <c r="S306" s="184" t="s">
        <v>115</v>
      </c>
      <c r="T306" s="185" t="s">
        <v>115</v>
      </c>
      <c r="U306" s="158">
        <v>0</v>
      </c>
      <c r="V306" s="158">
        <f>ROUND(E306*U306,2)</f>
        <v>0</v>
      </c>
      <c r="W306" s="158"/>
      <c r="X306" s="158" t="s">
        <v>359</v>
      </c>
      <c r="Y306" s="158" t="s">
        <v>117</v>
      </c>
      <c r="Z306" s="148"/>
      <c r="AA306" s="148"/>
      <c r="AB306" s="148"/>
      <c r="AC306" s="148"/>
      <c r="AD306" s="148"/>
      <c r="AE306" s="148"/>
      <c r="AF306" s="148"/>
      <c r="AG306" s="148" t="s">
        <v>360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x14ac:dyDescent="0.3">
      <c r="A307" s="164" t="s">
        <v>109</v>
      </c>
      <c r="B307" s="165" t="s">
        <v>78</v>
      </c>
      <c r="C307" s="186" t="s">
        <v>79</v>
      </c>
      <c r="D307" s="166"/>
      <c r="E307" s="167"/>
      <c r="F307" s="168"/>
      <c r="G307" s="168">
        <f>SUMIF(AG308:AG310,"&lt;&gt;NOR",G308:G310)</f>
        <v>0</v>
      </c>
      <c r="H307" s="168"/>
      <c r="I307" s="168">
        <f>SUM(I308:I310)</f>
        <v>0</v>
      </c>
      <c r="J307" s="168"/>
      <c r="K307" s="168">
        <f>SUM(K308:K310)</f>
        <v>0</v>
      </c>
      <c r="L307" s="168"/>
      <c r="M307" s="168">
        <f>SUM(M308:M310)</f>
        <v>0</v>
      </c>
      <c r="N307" s="167"/>
      <c r="O307" s="167">
        <f>SUM(O308:O310)</f>
        <v>0</v>
      </c>
      <c r="P307" s="167"/>
      <c r="Q307" s="167">
        <f>SUM(Q308:Q310)</f>
        <v>0</v>
      </c>
      <c r="R307" s="168"/>
      <c r="S307" s="168"/>
      <c r="T307" s="169"/>
      <c r="U307" s="163"/>
      <c r="V307" s="163">
        <f>SUM(V308:V310)</f>
        <v>154.88</v>
      </c>
      <c r="W307" s="163"/>
      <c r="X307" s="163"/>
      <c r="Y307" s="163"/>
      <c r="AG307" t="s">
        <v>110</v>
      </c>
    </row>
    <row r="308" spans="1:60" outlineLevel="1" x14ac:dyDescent="0.3">
      <c r="A308" s="171">
        <v>68</v>
      </c>
      <c r="B308" s="172" t="s">
        <v>361</v>
      </c>
      <c r="C308" s="187" t="s">
        <v>362</v>
      </c>
      <c r="D308" s="173" t="s">
        <v>200</v>
      </c>
      <c r="E308" s="174">
        <v>732.29850999999996</v>
      </c>
      <c r="F308" s="175"/>
      <c r="G308" s="176">
        <f>ROUND(E308*F308,2)</f>
        <v>0</v>
      </c>
      <c r="H308" s="175"/>
      <c r="I308" s="176">
        <f>ROUND(E308*H308,2)</f>
        <v>0</v>
      </c>
      <c r="J308" s="175"/>
      <c r="K308" s="176">
        <f>ROUND(E308*J308,2)</f>
        <v>0</v>
      </c>
      <c r="L308" s="176">
        <v>21</v>
      </c>
      <c r="M308" s="176">
        <f>G308*(1+L308/100)</f>
        <v>0</v>
      </c>
      <c r="N308" s="174">
        <v>0</v>
      </c>
      <c r="O308" s="174">
        <f>ROUND(E308*N308,2)</f>
        <v>0</v>
      </c>
      <c r="P308" s="174">
        <v>0</v>
      </c>
      <c r="Q308" s="174">
        <f>ROUND(E308*P308,2)</f>
        <v>0</v>
      </c>
      <c r="R308" s="176" t="s">
        <v>211</v>
      </c>
      <c r="S308" s="176" t="s">
        <v>115</v>
      </c>
      <c r="T308" s="177" t="s">
        <v>115</v>
      </c>
      <c r="U308" s="158">
        <v>0.21149999999999999</v>
      </c>
      <c r="V308" s="158">
        <f>ROUND(E308*U308,2)</f>
        <v>154.88</v>
      </c>
      <c r="W308" s="158"/>
      <c r="X308" s="158" t="s">
        <v>363</v>
      </c>
      <c r="Y308" s="158" t="s">
        <v>117</v>
      </c>
      <c r="Z308" s="148"/>
      <c r="AA308" s="148"/>
      <c r="AB308" s="148"/>
      <c r="AC308" s="148"/>
      <c r="AD308" s="148"/>
      <c r="AE308" s="148"/>
      <c r="AF308" s="148"/>
      <c r="AG308" s="148" t="s">
        <v>364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2" x14ac:dyDescent="0.3">
      <c r="A309" s="155"/>
      <c r="B309" s="156"/>
      <c r="C309" s="252" t="s">
        <v>365</v>
      </c>
      <c r="D309" s="253"/>
      <c r="E309" s="253"/>
      <c r="F309" s="253"/>
      <c r="G309" s="253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58"/>
      <c r="Z309" s="148"/>
      <c r="AA309" s="148"/>
      <c r="AB309" s="148"/>
      <c r="AC309" s="148"/>
      <c r="AD309" s="148"/>
      <c r="AE309" s="148"/>
      <c r="AF309" s="148"/>
      <c r="AG309" s="148" t="s">
        <v>120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2" x14ac:dyDescent="0.3">
      <c r="A310" s="155"/>
      <c r="B310" s="156"/>
      <c r="C310" s="261" t="s">
        <v>366</v>
      </c>
      <c r="D310" s="262"/>
      <c r="E310" s="262"/>
      <c r="F310" s="262"/>
      <c r="G310" s="262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8"/>
      <c r="AA310" s="148"/>
      <c r="AB310" s="148"/>
      <c r="AC310" s="148"/>
      <c r="AD310" s="148"/>
      <c r="AE310" s="148"/>
      <c r="AF310" s="148"/>
      <c r="AG310" s="148" t="s">
        <v>130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x14ac:dyDescent="0.3">
      <c r="A311" s="164" t="s">
        <v>109</v>
      </c>
      <c r="B311" s="165" t="s">
        <v>80</v>
      </c>
      <c r="C311" s="186" t="s">
        <v>27</v>
      </c>
      <c r="D311" s="166"/>
      <c r="E311" s="167"/>
      <c r="F311" s="168"/>
      <c r="G311" s="168">
        <f>SUMIF(AG312:AG313,"&lt;&gt;NOR",G312:G313)</f>
        <v>0</v>
      </c>
      <c r="H311" s="168"/>
      <c r="I311" s="168">
        <f>SUM(I312:I313)</f>
        <v>0</v>
      </c>
      <c r="J311" s="168"/>
      <c r="K311" s="168">
        <f>SUM(K312:K313)</f>
        <v>0</v>
      </c>
      <c r="L311" s="168"/>
      <c r="M311" s="168">
        <f>SUM(M312:M313)</f>
        <v>0</v>
      </c>
      <c r="N311" s="167"/>
      <c r="O311" s="167">
        <f>SUM(O312:O313)</f>
        <v>0</v>
      </c>
      <c r="P311" s="167"/>
      <c r="Q311" s="167">
        <f>SUM(Q312:Q313)</f>
        <v>0</v>
      </c>
      <c r="R311" s="168"/>
      <c r="S311" s="168"/>
      <c r="T311" s="169"/>
      <c r="U311" s="163"/>
      <c r="V311" s="163">
        <f>SUM(V312:V313)</f>
        <v>0</v>
      </c>
      <c r="W311" s="163"/>
      <c r="X311" s="163"/>
      <c r="Y311" s="163"/>
      <c r="AG311" t="s">
        <v>110</v>
      </c>
    </row>
    <row r="312" spans="1:60" outlineLevel="1" x14ac:dyDescent="0.3">
      <c r="A312" s="171">
        <v>69</v>
      </c>
      <c r="B312" s="172" t="s">
        <v>367</v>
      </c>
      <c r="C312" s="187" t="s">
        <v>368</v>
      </c>
      <c r="D312" s="173" t="s">
        <v>369</v>
      </c>
      <c r="E312" s="174">
        <v>1</v>
      </c>
      <c r="F312" s="175"/>
      <c r="G312" s="176">
        <f>ROUND(E312*F312,2)</f>
        <v>0</v>
      </c>
      <c r="H312" s="175"/>
      <c r="I312" s="176">
        <f>ROUND(E312*H312,2)</f>
        <v>0</v>
      </c>
      <c r="J312" s="175"/>
      <c r="K312" s="176">
        <f>ROUND(E312*J312,2)</f>
        <v>0</v>
      </c>
      <c r="L312" s="176">
        <v>21</v>
      </c>
      <c r="M312" s="176">
        <f>G312*(1+L312/100)</f>
        <v>0</v>
      </c>
      <c r="N312" s="174">
        <v>0</v>
      </c>
      <c r="O312" s="174">
        <f>ROUND(E312*N312,2)</f>
        <v>0</v>
      </c>
      <c r="P312" s="174">
        <v>0</v>
      </c>
      <c r="Q312" s="174">
        <f>ROUND(E312*P312,2)</f>
        <v>0</v>
      </c>
      <c r="R312" s="176"/>
      <c r="S312" s="176" t="s">
        <v>115</v>
      </c>
      <c r="T312" s="177" t="s">
        <v>225</v>
      </c>
      <c r="U312" s="158">
        <v>0</v>
      </c>
      <c r="V312" s="158">
        <f>ROUND(E312*U312,2)</f>
        <v>0</v>
      </c>
      <c r="W312" s="158"/>
      <c r="X312" s="158" t="s">
        <v>370</v>
      </c>
      <c r="Y312" s="158" t="s">
        <v>117</v>
      </c>
      <c r="Z312" s="148"/>
      <c r="AA312" s="148"/>
      <c r="AB312" s="148"/>
      <c r="AC312" s="148"/>
      <c r="AD312" s="148"/>
      <c r="AE312" s="148"/>
      <c r="AF312" s="148"/>
      <c r="AG312" s="148" t="s">
        <v>371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2" x14ac:dyDescent="0.3">
      <c r="A313" s="155"/>
      <c r="B313" s="156"/>
      <c r="C313" s="263" t="s">
        <v>372</v>
      </c>
      <c r="D313" s="264"/>
      <c r="E313" s="264"/>
      <c r="F313" s="264"/>
      <c r="G313" s="264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8"/>
      <c r="AA313" s="148"/>
      <c r="AB313" s="148"/>
      <c r="AC313" s="148"/>
      <c r="AD313" s="148"/>
      <c r="AE313" s="148"/>
      <c r="AF313" s="148"/>
      <c r="AG313" s="148" t="s">
        <v>130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78" t="str">
        <f>C313</f>
        <v>Zaměření a vytýčení stávajících inženýrských sítí v místě stavby z hlediska jejich ochrany při provádění stavby.</v>
      </c>
      <c r="BB313" s="148"/>
      <c r="BC313" s="148"/>
      <c r="BD313" s="148"/>
      <c r="BE313" s="148"/>
      <c r="BF313" s="148"/>
      <c r="BG313" s="148"/>
      <c r="BH313" s="148"/>
    </row>
    <row r="314" spans="1:60" x14ac:dyDescent="0.3">
      <c r="A314" s="164" t="s">
        <v>109</v>
      </c>
      <c r="B314" s="165" t="s">
        <v>81</v>
      </c>
      <c r="C314" s="186" t="s">
        <v>28</v>
      </c>
      <c r="D314" s="166"/>
      <c r="E314" s="167"/>
      <c r="F314" s="168"/>
      <c r="G314" s="168">
        <f>SUMIF(AG315:AG317,"&lt;&gt;NOR",G315:G317)</f>
        <v>0</v>
      </c>
      <c r="H314" s="168"/>
      <c r="I314" s="168">
        <f>SUM(I315:I317)</f>
        <v>0</v>
      </c>
      <c r="J314" s="168"/>
      <c r="K314" s="168">
        <f>SUM(K315:K317)</f>
        <v>0</v>
      </c>
      <c r="L314" s="168"/>
      <c r="M314" s="168">
        <f>SUM(M315:M317)</f>
        <v>0</v>
      </c>
      <c r="N314" s="167"/>
      <c r="O314" s="167">
        <f>SUM(O315:O317)</f>
        <v>0</v>
      </c>
      <c r="P314" s="167"/>
      <c r="Q314" s="167">
        <f>SUM(Q315:Q317)</f>
        <v>0</v>
      </c>
      <c r="R314" s="168"/>
      <c r="S314" s="168"/>
      <c r="T314" s="169"/>
      <c r="U314" s="163"/>
      <c r="V314" s="163">
        <f>SUM(V315:V317)</f>
        <v>0</v>
      </c>
      <c r="W314" s="163"/>
      <c r="X314" s="163"/>
      <c r="Y314" s="163"/>
      <c r="AG314" t="s">
        <v>110</v>
      </c>
    </row>
    <row r="315" spans="1:60" outlineLevel="1" x14ac:dyDescent="0.3">
      <c r="A315" s="179">
        <v>70</v>
      </c>
      <c r="B315" s="180" t="s">
        <v>373</v>
      </c>
      <c r="C315" s="189" t="s">
        <v>374</v>
      </c>
      <c r="D315" s="181" t="s">
        <v>375</v>
      </c>
      <c r="E315" s="182">
        <v>1</v>
      </c>
      <c r="F315" s="183"/>
      <c r="G315" s="184">
        <f>ROUND(E315*F315,2)</f>
        <v>0</v>
      </c>
      <c r="H315" s="183"/>
      <c r="I315" s="184">
        <f>ROUND(E315*H315,2)</f>
        <v>0</v>
      </c>
      <c r="J315" s="183"/>
      <c r="K315" s="184">
        <f>ROUND(E315*J315,2)</f>
        <v>0</v>
      </c>
      <c r="L315" s="184">
        <v>21</v>
      </c>
      <c r="M315" s="184">
        <f>G315*(1+L315/100)</f>
        <v>0</v>
      </c>
      <c r="N315" s="182">
        <v>0</v>
      </c>
      <c r="O315" s="182">
        <f>ROUND(E315*N315,2)</f>
        <v>0</v>
      </c>
      <c r="P315" s="182">
        <v>0</v>
      </c>
      <c r="Q315" s="182">
        <f>ROUND(E315*P315,2)</f>
        <v>0</v>
      </c>
      <c r="R315" s="184"/>
      <c r="S315" s="184" t="s">
        <v>232</v>
      </c>
      <c r="T315" s="185" t="s">
        <v>225</v>
      </c>
      <c r="U315" s="158">
        <v>0</v>
      </c>
      <c r="V315" s="158">
        <f>ROUND(E315*U315,2)</f>
        <v>0</v>
      </c>
      <c r="W315" s="158"/>
      <c r="X315" s="158" t="s">
        <v>376</v>
      </c>
      <c r="Y315" s="158" t="s">
        <v>117</v>
      </c>
      <c r="Z315" s="148"/>
      <c r="AA315" s="148"/>
      <c r="AB315" s="148"/>
      <c r="AC315" s="148"/>
      <c r="AD315" s="148"/>
      <c r="AE315" s="148"/>
      <c r="AF315" s="148"/>
      <c r="AG315" s="148" t="s">
        <v>377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3">
      <c r="A316" s="171">
        <v>71</v>
      </c>
      <c r="B316" s="172" t="s">
        <v>378</v>
      </c>
      <c r="C316" s="187" t="s">
        <v>379</v>
      </c>
      <c r="D316" s="173" t="s">
        <v>241</v>
      </c>
      <c r="E316" s="174">
        <v>1</v>
      </c>
      <c r="F316" s="175"/>
      <c r="G316" s="176">
        <f>ROUND(E316*F316,2)</f>
        <v>0</v>
      </c>
      <c r="H316" s="175"/>
      <c r="I316" s="176">
        <f>ROUND(E316*H316,2)</f>
        <v>0</v>
      </c>
      <c r="J316" s="175"/>
      <c r="K316" s="176">
        <f>ROUND(E316*J316,2)</f>
        <v>0</v>
      </c>
      <c r="L316" s="176">
        <v>21</v>
      </c>
      <c r="M316" s="176">
        <f>G316*(1+L316/100)</f>
        <v>0</v>
      </c>
      <c r="N316" s="174">
        <v>0</v>
      </c>
      <c r="O316" s="174">
        <f>ROUND(E316*N316,2)</f>
        <v>0</v>
      </c>
      <c r="P316" s="174">
        <v>0</v>
      </c>
      <c r="Q316" s="174">
        <f>ROUND(E316*P316,2)</f>
        <v>0</v>
      </c>
      <c r="R316" s="176"/>
      <c r="S316" s="176" t="s">
        <v>115</v>
      </c>
      <c r="T316" s="177" t="s">
        <v>225</v>
      </c>
      <c r="U316" s="158">
        <v>0</v>
      </c>
      <c r="V316" s="158">
        <f>ROUND(E316*U316,2)</f>
        <v>0</v>
      </c>
      <c r="W316" s="158"/>
      <c r="X316" s="158" t="s">
        <v>370</v>
      </c>
      <c r="Y316" s="158" t="s">
        <v>117</v>
      </c>
      <c r="Z316" s="148"/>
      <c r="AA316" s="148"/>
      <c r="AB316" s="148"/>
      <c r="AC316" s="148"/>
      <c r="AD316" s="148"/>
      <c r="AE316" s="148"/>
      <c r="AF316" s="148"/>
      <c r="AG316" s="148" t="s">
        <v>371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ht="21" outlineLevel="2" x14ac:dyDescent="0.3">
      <c r="A317" s="155"/>
      <c r="B317" s="156"/>
      <c r="C317" s="263" t="s">
        <v>380</v>
      </c>
      <c r="D317" s="264"/>
      <c r="E317" s="264"/>
      <c r="F317" s="264"/>
      <c r="G317" s="264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8"/>
      <c r="AA317" s="148"/>
      <c r="AB317" s="148"/>
      <c r="AC317" s="148"/>
      <c r="AD317" s="148"/>
      <c r="AE317" s="148"/>
      <c r="AF317" s="148"/>
      <c r="AG317" s="148" t="s">
        <v>130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78" t="str">
        <f>C317</f>
        <v>Náplň činnosti: technická zpráva, geodetické zaměření objektů stavby v rozsahu a přesnosti dle předpisů investora nebo budoucího správce těchto objektů.</v>
      </c>
      <c r="BB317" s="148"/>
      <c r="BC317" s="148"/>
      <c r="BD317" s="148"/>
      <c r="BE317" s="148"/>
      <c r="BF317" s="148"/>
      <c r="BG317" s="148"/>
      <c r="BH317" s="148"/>
    </row>
    <row r="318" spans="1:60" x14ac:dyDescent="0.3">
      <c r="A318" s="3"/>
      <c r="B318" s="4"/>
      <c r="C318" s="192"/>
      <c r="D318" s="6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AE318">
        <v>12</v>
      </c>
      <c r="AF318">
        <v>21</v>
      </c>
      <c r="AG318" t="s">
        <v>95</v>
      </c>
    </row>
    <row r="319" spans="1:60" x14ac:dyDescent="0.3">
      <c r="A319" s="151"/>
      <c r="B319" s="152" t="s">
        <v>29</v>
      </c>
      <c r="C319" s="193"/>
      <c r="D319" s="153"/>
      <c r="E319" s="154"/>
      <c r="F319" s="154"/>
      <c r="G319" s="170">
        <f>G8+G77+G81+G307+G311+G314</f>
        <v>0</v>
      </c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AE319">
        <f>SUMIF(L7:L317,AE318,G7:G317)</f>
        <v>0</v>
      </c>
      <c r="AF319">
        <f>SUMIF(L7:L317,AF318,G7:G317)</f>
        <v>0</v>
      </c>
      <c r="AG319" t="s">
        <v>381</v>
      </c>
    </row>
    <row r="320" spans="1:60" x14ac:dyDescent="0.3">
      <c r="C320" s="194"/>
      <c r="D320" s="10"/>
      <c r="AG320" t="s">
        <v>382</v>
      </c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  <row r="5001" spans="4:4" x14ac:dyDescent="0.3">
      <c r="D5001" s="10"/>
    </row>
    <row r="5002" spans="4:4" x14ac:dyDescent="0.3">
      <c r="D5002" s="10"/>
    </row>
    <row r="5003" spans="4:4" x14ac:dyDescent="0.3">
      <c r="D5003" s="10"/>
    </row>
  </sheetData>
  <sheetProtection formatRows="0"/>
  <mergeCells count="59">
    <mergeCell ref="C302:G302"/>
    <mergeCell ref="C309:G309"/>
    <mergeCell ref="C310:G310"/>
    <mergeCell ref="C313:G313"/>
    <mergeCell ref="C317:G317"/>
    <mergeCell ref="C300:G300"/>
    <mergeCell ref="C246:G246"/>
    <mergeCell ref="C258:G258"/>
    <mergeCell ref="C269:G269"/>
    <mergeCell ref="C282:G282"/>
    <mergeCell ref="C284:G284"/>
    <mergeCell ref="C288:G288"/>
    <mergeCell ref="C290:G290"/>
    <mergeCell ref="C292:G292"/>
    <mergeCell ref="C294:G294"/>
    <mergeCell ref="C296:G296"/>
    <mergeCell ref="C298:G298"/>
    <mergeCell ref="C233:G233"/>
    <mergeCell ref="C105:G105"/>
    <mergeCell ref="C106:G106"/>
    <mergeCell ref="C118:G118"/>
    <mergeCell ref="C130:G130"/>
    <mergeCell ref="C140:G140"/>
    <mergeCell ref="C151:G151"/>
    <mergeCell ref="C163:G163"/>
    <mergeCell ref="C175:G175"/>
    <mergeCell ref="C189:G189"/>
    <mergeCell ref="C203:G203"/>
    <mergeCell ref="C218:G218"/>
    <mergeCell ref="C98:G98"/>
    <mergeCell ref="C62:G62"/>
    <mergeCell ref="C64:G64"/>
    <mergeCell ref="C70:G70"/>
    <mergeCell ref="C71:G71"/>
    <mergeCell ref="C74:G74"/>
    <mergeCell ref="C79:G79"/>
    <mergeCell ref="C83:G83"/>
    <mergeCell ref="C85:G85"/>
    <mergeCell ref="C87:G87"/>
    <mergeCell ref="C89:G89"/>
    <mergeCell ref="C91:G91"/>
    <mergeCell ref="C60:G60"/>
    <mergeCell ref="C14:G14"/>
    <mergeCell ref="C15:G15"/>
    <mergeCell ref="C26:G26"/>
    <mergeCell ref="C28:G28"/>
    <mergeCell ref="C39:G39"/>
    <mergeCell ref="C47:G47"/>
    <mergeCell ref="C50:G50"/>
    <mergeCell ref="C52:G52"/>
    <mergeCell ref="C54:G54"/>
    <mergeCell ref="C56:G56"/>
    <mergeCell ref="C58:G58"/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BD40C6-FC12-4587-9199-E16663873154}"/>
</file>

<file path=customXml/itemProps2.xml><?xml version="1.0" encoding="utf-8"?>
<ds:datastoreItem xmlns:ds="http://schemas.openxmlformats.org/officeDocument/2006/customXml" ds:itemID="{3DDA157C-CD74-4BC6-A125-983E3C1DCA48}"/>
</file>

<file path=customXml/itemProps3.xml><?xml version="1.0" encoding="utf-8"?>
<ds:datastoreItem xmlns:ds="http://schemas.openxmlformats.org/officeDocument/2006/customXml" ds:itemID="{0F169C9E-A8B0-407E-9CB3-A7FB84CB04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D.2 D.2.3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'D.2 D.2.3 Pol'!Názvy_tisku</vt:lpstr>
      <vt:lpstr>oadresa</vt:lpstr>
      <vt:lpstr>Stavba!Objednatel</vt:lpstr>
      <vt:lpstr>Stavba!Objekt</vt:lpstr>
      <vt:lpstr>'D.2 D.2.3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Štefek</dc:creator>
  <cp:lastModifiedBy>Miroslav Hrstka</cp:lastModifiedBy>
  <cp:lastPrinted>2019-03-19T12:27:02Z</cp:lastPrinted>
  <dcterms:created xsi:type="dcterms:W3CDTF">2009-04-08T07:15:50Z</dcterms:created>
  <dcterms:modified xsi:type="dcterms:W3CDTF">2026-01-29T12:27:55Z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